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05" activeTab="4"/>
  </bookViews>
  <sheets>
    <sheet name="Thi thu" sheetId="1" r:id="rId1"/>
    <sheet name="Toan truong" sheetId="2" r:id="rId2"/>
    <sheet name="Thuong diem cao" sheetId="3" r:id="rId3"/>
    <sheet name="Tang, giam so voi lan 1" sheetId="4" r:id="rId4"/>
    <sheet name="Tặng thưởng" sheetId="5" r:id="rId5"/>
    <sheet name="XS TT" sheetId="6" r:id="rId6"/>
    <sheet name="TTTT" sheetId="7" r:id="rId7"/>
    <sheet name="Toan truong lan 1" sheetId="8" r:id="rId8"/>
  </sheets>
  <definedNames>
    <definedName name="_xlnm.Print_Titles" localSheetId="4">'Tặng thưởng'!$4:$5</definedName>
    <definedName name="_xlnm.Print_Titles" localSheetId="3">'Tang, giam so voi lan 1'!$4:$5</definedName>
    <definedName name="_xlnm.Print_Titles" localSheetId="2">'Thuong diem cao'!$4:$5</definedName>
    <definedName name="_xlnm.Print_Titles" localSheetId="1">'Toan truong'!$4:$5</definedName>
  </definedNames>
  <calcPr fullCalcOnLoad="1"/>
</workbook>
</file>

<file path=xl/sharedStrings.xml><?xml version="1.0" encoding="utf-8"?>
<sst xmlns="http://schemas.openxmlformats.org/spreadsheetml/2006/main" count="598" uniqueCount="84">
  <si>
    <t>TRƯỜNG THCS HƯNG ĐẠO</t>
  </si>
  <si>
    <t>STT</t>
  </si>
  <si>
    <t>Họ và tên</t>
  </si>
  <si>
    <t>Nữ</t>
  </si>
  <si>
    <t>Môn</t>
  </si>
  <si>
    <t>Ghi chú</t>
  </si>
  <si>
    <t>Toán</t>
  </si>
  <si>
    <t xml:space="preserve">Văn </t>
  </si>
  <si>
    <t>Anh</t>
  </si>
  <si>
    <t>Tổng</t>
  </si>
  <si>
    <t>x</t>
  </si>
  <si>
    <t>Nguyễn Tuấn Anh</t>
  </si>
  <si>
    <t>Nguyễn Văn Toàn</t>
  </si>
  <si>
    <t>Trần Thị Mai Anh</t>
  </si>
  <si>
    <t>Đinh Văn Duy</t>
  </si>
  <si>
    <t>Vũ Huy Hoàng</t>
  </si>
  <si>
    <t>Đỗ Thị Phương Hồng</t>
  </si>
  <si>
    <t>Vũ Trí Khánh</t>
  </si>
  <si>
    <t>Vũ Thị Mai Lan</t>
  </si>
  <si>
    <t>Dương Thị Lệ</t>
  </si>
  <si>
    <t>Trần Văn Mạnh</t>
  </si>
  <si>
    <t>Nguyễn Thị Phương</t>
  </si>
  <si>
    <t>Vũ Thị Quyên</t>
  </si>
  <si>
    <t>Vũ Duy Quyền</t>
  </si>
  <si>
    <t>Vũ Thị Như Quỳnh</t>
  </si>
  <si>
    <t>Chu Vũ Quý</t>
  </si>
  <si>
    <t>Nguyễn Văn Tiến</t>
  </si>
  <si>
    <t>Phạm Thị Huyền Trang</t>
  </si>
  <si>
    <t>Nguyễn Văn  Tú</t>
  </si>
  <si>
    <t>Lê Văn Tuân</t>
  </si>
  <si>
    <t>Trần Thanh Tùng</t>
  </si>
  <si>
    <t>Vũ Thế Tuyển</t>
  </si>
  <si>
    <t>Phùng Doanh Vinh</t>
  </si>
  <si>
    <t>Nguyễn Thị Hà Vy</t>
  </si>
  <si>
    <t>Nguyễn Hải Yến</t>
  </si>
  <si>
    <t>Trần Thị Thu An</t>
  </si>
  <si>
    <t>Nguyễn Quang Chung</t>
  </si>
  <si>
    <t>Phạm Thị Duyên</t>
  </si>
  <si>
    <t>Nguyễn Thị Ánh Dương</t>
  </si>
  <si>
    <t>Nguyễn Tất Đắc</t>
  </si>
  <si>
    <t>Nguyễn Văn Giáp</t>
  </si>
  <si>
    <t>Nguyễn Thị Hằng</t>
  </si>
  <si>
    <t>Vũ Việt Hoàng</t>
  </si>
  <si>
    <t>Vũ Thị Hồng</t>
  </si>
  <si>
    <t>Đỗ Thị Huệ</t>
  </si>
  <si>
    <t>Đào Thị Thiên Hương</t>
  </si>
  <si>
    <t>Vũ Thị Kim Liên</t>
  </si>
  <si>
    <t>Vũ Chí Mạnh</t>
  </si>
  <si>
    <t>Vũ Thị Thuỳ Ngân</t>
  </si>
  <si>
    <t>Trần Kim Nhất</t>
  </si>
  <si>
    <t>Vũ Thị Hồng Nhung</t>
  </si>
  <si>
    <t>Lê Hồng Phát</t>
  </si>
  <si>
    <t>Vũ Văn Quyết</t>
  </si>
  <si>
    <t>Phạm Khắc Sáng</t>
  </si>
  <si>
    <t>Nguyễn Văn Thành</t>
  </si>
  <si>
    <t>Cao Thị Thảo</t>
  </si>
  <si>
    <t>Hoàng Thị Phương Thảo</t>
  </si>
  <si>
    <t>Hoàng Đình Vũ</t>
  </si>
  <si>
    <t>Năm học: 2017 - 2018</t>
  </si>
  <si>
    <t>Phòng thi số: 01</t>
  </si>
  <si>
    <t>Phòng thi số: 02</t>
  </si>
  <si>
    <t>Phòng thi số: 03</t>
  </si>
  <si>
    <t>DANH SÁCH THI THỬ LỚP 10 - THPT - LẦN 2</t>
  </si>
  <si>
    <t>Điểm &gt;=25</t>
  </si>
  <si>
    <t>Điểm &gt;=5</t>
  </si>
  <si>
    <t>Điểm cao nhất</t>
  </si>
  <si>
    <t>Điểm thấp nhất</t>
  </si>
  <si>
    <t>Điểm trung bình lần 2</t>
  </si>
  <si>
    <t>Điểm trung bình lần 1</t>
  </si>
  <si>
    <t>Tăng, giảm</t>
  </si>
  <si>
    <t>Lần 2 năm học 2016 - 2017</t>
  </si>
  <si>
    <t>Xếp thứ</t>
  </si>
  <si>
    <t>Tổng
lần 2</t>
  </si>
  <si>
    <t>Tổng
 lần 1</t>
  </si>
  <si>
    <t>Tăng, giảm so với lần 1</t>
  </si>
  <si>
    <t>DANH SÁCH HỌC SINH NHẬN THƯỞNG,
THI THỬ LỚP 10 - THPT - LẦN 2</t>
  </si>
  <si>
    <t>Số tiền</t>
  </si>
  <si>
    <t>Kí nhận</t>
  </si>
  <si>
    <t>Số tiền bằng chữ là: Chín mươi nghìn đồng chẵn.)</t>
  </si>
  <si>
    <t>Hưng Đạo, ngày 11 tháng 12 năm 2017</t>
  </si>
  <si>
    <t>Hiệu trưởng</t>
  </si>
  <si>
    <t>Nguyễn Hữu Hậu</t>
  </si>
  <si>
    <t>Xếp 
thứ</t>
  </si>
  <si>
    <t>DANH SÁCH HỌC SINH NHẬN THƯỞNG CÓ TIẾN BỘ
 THI THỬ LỚP 10 - THPT - LẦN 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</si>
</sst>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\.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34">
    <font>
      <sz val="12"/>
      <color indexed="8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5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25" borderId="0" xfId="0" applyFon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24" borderId="11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right"/>
    </xf>
    <xf numFmtId="0" fontId="1" fillId="24" borderId="22" xfId="0" applyFont="1" applyFill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5" fillId="25" borderId="22" xfId="0" applyFont="1" applyFill="1" applyBorder="1" applyAlignment="1">
      <alignment horizontal="center"/>
    </xf>
    <xf numFmtId="0" fontId="11" fillId="24" borderId="22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1" xfId="0" applyNumberFormat="1" applyFont="1" applyBorder="1" applyAlignment="1">
      <alignment vertical="center"/>
    </xf>
    <xf numFmtId="2" fontId="27" fillId="0" borderId="11" xfId="0" applyNumberFormat="1" applyFont="1" applyBorder="1" applyAlignment="1">
      <alignment/>
    </xf>
    <xf numFmtId="0" fontId="0" fillId="26" borderId="11" xfId="0" applyFont="1" applyFill="1" applyBorder="1" applyAlignment="1">
      <alignment/>
    </xf>
    <xf numFmtId="0" fontId="12" fillId="26" borderId="11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2" fontId="27" fillId="0" borderId="25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 vertical="center"/>
    </xf>
    <xf numFmtId="2" fontId="11" fillId="24" borderId="11" xfId="0" applyNumberFormat="1" applyFont="1" applyFill="1" applyBorder="1" applyAlignment="1">
      <alignment/>
    </xf>
    <xf numFmtId="2" fontId="11" fillId="24" borderId="22" xfId="0" applyNumberFormat="1" applyFont="1" applyFill="1" applyBorder="1" applyAlignment="1">
      <alignment/>
    </xf>
    <xf numFmtId="2" fontId="12" fillId="26" borderId="11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2" fontId="29" fillId="0" borderId="15" xfId="0" applyNumberFormat="1" applyFont="1" applyBorder="1" applyAlignment="1">
      <alignment horizontal="center" vertical="center"/>
    </xf>
    <xf numFmtId="2" fontId="30" fillId="0" borderId="18" xfId="0" applyNumberFormat="1" applyFont="1" applyBorder="1" applyAlignment="1">
      <alignment/>
    </xf>
    <xf numFmtId="1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1" fillId="22" borderId="11" xfId="0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83" fontId="5" fillId="25" borderId="1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2" fillId="22" borderId="22" xfId="0" applyFont="1" applyFill="1" applyBorder="1" applyAlignment="1">
      <alignment horizontal="center" vertical="center" wrapText="1"/>
    </xf>
    <xf numFmtId="0" fontId="31" fillId="22" borderId="27" xfId="0" applyFont="1" applyFill="1" applyBorder="1" applyAlignment="1">
      <alignment wrapText="1"/>
    </xf>
    <xf numFmtId="0" fontId="9" fillId="0" borderId="2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zoomScalePageLayoutView="0" workbookViewId="0" topLeftCell="A10">
      <selection activeCell="H90" activeCellId="1" sqref="H90 H90"/>
    </sheetView>
  </sheetViews>
  <sheetFormatPr defaultColWidth="9.00390625" defaultRowHeight="15.75"/>
  <cols>
    <col min="1" max="1" width="6.125" style="0" customWidth="1"/>
    <col min="2" max="2" width="22.50390625" style="0" customWidth="1"/>
    <col min="7" max="7" width="9.00390625" style="25" customWidth="1"/>
  </cols>
  <sheetData>
    <row r="1" spans="1:26" ht="24" customHeight="1">
      <c r="A1" s="15" t="s">
        <v>0</v>
      </c>
      <c r="B1" s="15"/>
      <c r="C1" s="15"/>
      <c r="D1" s="15"/>
      <c r="E1" s="15"/>
      <c r="F1" s="15"/>
      <c r="G1" s="21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84" t="s">
        <v>62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8" ht="24" customHeight="1">
      <c r="A4" s="87" t="s">
        <v>59</v>
      </c>
      <c r="B4" s="87"/>
      <c r="C4" s="87"/>
      <c r="D4" s="87"/>
      <c r="E4" s="87"/>
      <c r="F4" s="87"/>
      <c r="G4" s="87"/>
      <c r="H4" s="87"/>
    </row>
    <row r="5" spans="1:8" ht="24" customHeight="1">
      <c r="A5" s="88" t="s">
        <v>1</v>
      </c>
      <c r="B5" s="88" t="s">
        <v>2</v>
      </c>
      <c r="C5" s="88" t="s">
        <v>3</v>
      </c>
      <c r="D5" s="88" t="s">
        <v>4</v>
      </c>
      <c r="E5" s="89"/>
      <c r="F5" s="89"/>
      <c r="G5" s="89"/>
      <c r="H5" s="88" t="s">
        <v>5</v>
      </c>
    </row>
    <row r="6" spans="1:8" ht="24" customHeight="1">
      <c r="A6" s="89"/>
      <c r="B6" s="89"/>
      <c r="C6" s="89"/>
      <c r="D6" s="10" t="s">
        <v>6</v>
      </c>
      <c r="E6" s="10" t="s">
        <v>7</v>
      </c>
      <c r="F6" s="10" t="s">
        <v>8</v>
      </c>
      <c r="G6" s="22" t="s">
        <v>9</v>
      </c>
      <c r="H6" s="89"/>
    </row>
    <row r="7" spans="1:8" ht="24" customHeight="1">
      <c r="A7" s="13">
        <v>1</v>
      </c>
      <c r="B7" s="13">
        <v>2</v>
      </c>
      <c r="C7" s="13">
        <v>3</v>
      </c>
      <c r="D7" s="10">
        <v>4</v>
      </c>
      <c r="E7" s="10">
        <v>5</v>
      </c>
      <c r="F7" s="10">
        <v>6</v>
      </c>
      <c r="G7" s="22">
        <v>7</v>
      </c>
      <c r="H7" s="13">
        <v>8</v>
      </c>
    </row>
    <row r="8" spans="1:8" ht="24" customHeight="1">
      <c r="A8" s="11">
        <v>1</v>
      </c>
      <c r="B8" s="5" t="s">
        <v>35</v>
      </c>
      <c r="C8" s="6" t="s">
        <v>10</v>
      </c>
      <c r="D8" s="7">
        <v>3.5</v>
      </c>
      <c r="E8" s="7">
        <v>8</v>
      </c>
      <c r="F8" s="7">
        <v>9.15</v>
      </c>
      <c r="G8" s="23">
        <f>F8+E8*2+D8*2</f>
        <v>32.15</v>
      </c>
      <c r="H8" s="11"/>
    </row>
    <row r="9" spans="1:8" ht="24" customHeight="1">
      <c r="A9" s="11">
        <v>2</v>
      </c>
      <c r="B9" s="5" t="s">
        <v>11</v>
      </c>
      <c r="C9" s="6"/>
      <c r="D9" s="7">
        <v>1.5</v>
      </c>
      <c r="E9" s="7">
        <v>2.25</v>
      </c>
      <c r="F9" s="7">
        <v>3.8</v>
      </c>
      <c r="G9" s="23">
        <f aca="true" t="shared" si="0" ref="G9:G23">F9+E9*2+D9*2</f>
        <v>11.3</v>
      </c>
      <c r="H9" s="11"/>
    </row>
    <row r="10" spans="1:8" ht="24" customHeight="1">
      <c r="A10" s="11">
        <v>3</v>
      </c>
      <c r="B10" s="5" t="s">
        <v>13</v>
      </c>
      <c r="C10" s="6" t="s">
        <v>10</v>
      </c>
      <c r="D10" s="7">
        <v>2</v>
      </c>
      <c r="E10" s="7">
        <v>4.25</v>
      </c>
      <c r="F10" s="7">
        <v>5.2</v>
      </c>
      <c r="G10" s="23">
        <f t="shared" si="0"/>
        <v>17.7</v>
      </c>
      <c r="H10" s="11"/>
    </row>
    <row r="11" spans="1:8" ht="24" customHeight="1">
      <c r="A11" s="11">
        <v>4</v>
      </c>
      <c r="B11" s="5" t="s">
        <v>36</v>
      </c>
      <c r="C11" s="6"/>
      <c r="D11" s="7">
        <v>2.3</v>
      </c>
      <c r="E11" s="7">
        <v>5</v>
      </c>
      <c r="F11" s="7">
        <v>4.2</v>
      </c>
      <c r="G11" s="23">
        <f t="shared" si="0"/>
        <v>18.799999999999997</v>
      </c>
      <c r="H11" s="11"/>
    </row>
    <row r="12" spans="1:8" ht="24" customHeight="1">
      <c r="A12" s="11">
        <v>5</v>
      </c>
      <c r="B12" s="5" t="s">
        <v>14</v>
      </c>
      <c r="C12" s="6"/>
      <c r="D12" s="7">
        <v>3</v>
      </c>
      <c r="E12" s="7">
        <v>5</v>
      </c>
      <c r="F12" s="7">
        <v>5.4</v>
      </c>
      <c r="G12" s="23">
        <f t="shared" si="0"/>
        <v>21.4</v>
      </c>
      <c r="H12" s="11"/>
    </row>
    <row r="13" spans="1:8" ht="24" customHeight="1">
      <c r="A13" s="11">
        <v>6</v>
      </c>
      <c r="B13" s="5" t="s">
        <v>37</v>
      </c>
      <c r="C13" s="6" t="s">
        <v>10</v>
      </c>
      <c r="D13" s="7">
        <v>2.5</v>
      </c>
      <c r="E13" s="7">
        <v>3.25</v>
      </c>
      <c r="F13" s="7">
        <v>5.8</v>
      </c>
      <c r="G13" s="23">
        <f t="shared" si="0"/>
        <v>17.3</v>
      </c>
      <c r="H13" s="11"/>
    </row>
    <row r="14" spans="1:8" ht="24" customHeight="1">
      <c r="A14" s="11">
        <v>7</v>
      </c>
      <c r="B14" s="5" t="s">
        <v>38</v>
      </c>
      <c r="C14" s="6" t="s">
        <v>10</v>
      </c>
      <c r="D14" s="7">
        <v>2.8</v>
      </c>
      <c r="E14" s="7">
        <v>5.75</v>
      </c>
      <c r="F14" s="7">
        <v>7.6</v>
      </c>
      <c r="G14" s="23">
        <f t="shared" si="0"/>
        <v>24.700000000000003</v>
      </c>
      <c r="H14" s="11"/>
    </row>
    <row r="15" spans="1:8" ht="24" customHeight="1">
      <c r="A15" s="11">
        <v>8</v>
      </c>
      <c r="B15" s="5" t="s">
        <v>39</v>
      </c>
      <c r="C15" s="6"/>
      <c r="D15" s="7">
        <v>4.5</v>
      </c>
      <c r="E15" s="7">
        <v>6.75</v>
      </c>
      <c r="F15" s="7">
        <v>4.2</v>
      </c>
      <c r="G15" s="23">
        <f t="shared" si="0"/>
        <v>26.7</v>
      </c>
      <c r="H15" s="11"/>
    </row>
    <row r="16" spans="1:8" ht="24" customHeight="1">
      <c r="A16" s="11">
        <v>9</v>
      </c>
      <c r="B16" s="5" t="s">
        <v>40</v>
      </c>
      <c r="C16" s="6"/>
      <c r="D16" s="7">
        <v>0.5</v>
      </c>
      <c r="E16" s="7">
        <v>3.5</v>
      </c>
      <c r="F16" s="7">
        <v>3</v>
      </c>
      <c r="G16" s="23">
        <f t="shared" si="0"/>
        <v>11</v>
      </c>
      <c r="H16" s="11"/>
    </row>
    <row r="17" spans="1:8" ht="24" customHeight="1">
      <c r="A17" s="11">
        <v>10</v>
      </c>
      <c r="B17" s="5" t="s">
        <v>41</v>
      </c>
      <c r="C17" s="6" t="s">
        <v>10</v>
      </c>
      <c r="D17" s="7">
        <v>2</v>
      </c>
      <c r="E17" s="7">
        <v>4.25</v>
      </c>
      <c r="F17" s="7">
        <v>4.5</v>
      </c>
      <c r="G17" s="23">
        <f t="shared" si="0"/>
        <v>17</v>
      </c>
      <c r="H17" s="11"/>
    </row>
    <row r="18" spans="1:8" ht="24" customHeight="1">
      <c r="A18" s="11">
        <v>11</v>
      </c>
      <c r="B18" s="5" t="s">
        <v>15</v>
      </c>
      <c r="C18" s="6"/>
      <c r="D18" s="7">
        <v>2.5</v>
      </c>
      <c r="E18" s="7">
        <v>3.5</v>
      </c>
      <c r="F18" s="7">
        <v>4.6</v>
      </c>
      <c r="G18" s="23">
        <f t="shared" si="0"/>
        <v>16.6</v>
      </c>
      <c r="H18" s="11"/>
    </row>
    <row r="19" spans="1:8" ht="24" customHeight="1">
      <c r="A19" s="11">
        <v>12</v>
      </c>
      <c r="B19" s="5" t="s">
        <v>42</v>
      </c>
      <c r="C19" s="6"/>
      <c r="D19" s="7">
        <v>1.3</v>
      </c>
      <c r="E19" s="7">
        <v>2.75</v>
      </c>
      <c r="F19" s="7">
        <v>4.2</v>
      </c>
      <c r="G19" s="23">
        <f t="shared" si="0"/>
        <v>12.299999999999999</v>
      </c>
      <c r="H19" s="11"/>
    </row>
    <row r="20" spans="1:8" ht="24" customHeight="1">
      <c r="A20" s="11">
        <v>13</v>
      </c>
      <c r="B20" s="5" t="s">
        <v>16</v>
      </c>
      <c r="C20" s="6" t="s">
        <v>10</v>
      </c>
      <c r="D20" s="7">
        <v>0.8</v>
      </c>
      <c r="E20" s="7">
        <v>3</v>
      </c>
      <c r="F20" s="7">
        <v>5.3</v>
      </c>
      <c r="G20" s="23">
        <f t="shared" si="0"/>
        <v>12.9</v>
      </c>
      <c r="H20" s="11"/>
    </row>
    <row r="21" spans="1:8" ht="24" customHeight="1">
      <c r="A21" s="11">
        <v>14</v>
      </c>
      <c r="B21" s="5" t="s">
        <v>43</v>
      </c>
      <c r="C21" s="6" t="s">
        <v>10</v>
      </c>
      <c r="D21" s="7">
        <v>3.5</v>
      </c>
      <c r="E21" s="7">
        <v>4</v>
      </c>
      <c r="F21" s="7">
        <v>5</v>
      </c>
      <c r="G21" s="23">
        <f t="shared" si="0"/>
        <v>20</v>
      </c>
      <c r="H21" s="11"/>
    </row>
    <row r="22" spans="1:8" ht="24" customHeight="1">
      <c r="A22" s="11">
        <v>15</v>
      </c>
      <c r="B22" s="5" t="s">
        <v>44</v>
      </c>
      <c r="C22" s="6" t="s">
        <v>10</v>
      </c>
      <c r="D22" s="7">
        <v>1.3</v>
      </c>
      <c r="E22" s="7">
        <v>7.5</v>
      </c>
      <c r="F22" s="7">
        <v>5.2</v>
      </c>
      <c r="G22" s="23">
        <f t="shared" si="0"/>
        <v>22.8</v>
      </c>
      <c r="H22" s="11"/>
    </row>
    <row r="23" spans="1:8" ht="24" customHeight="1">
      <c r="A23" s="11">
        <v>16</v>
      </c>
      <c r="B23" s="5" t="s">
        <v>45</v>
      </c>
      <c r="C23" s="6" t="s">
        <v>10</v>
      </c>
      <c r="D23" s="7">
        <v>3.3</v>
      </c>
      <c r="E23" s="7">
        <v>6.25</v>
      </c>
      <c r="F23" s="7">
        <v>5</v>
      </c>
      <c r="G23" s="23">
        <f t="shared" si="0"/>
        <v>24.1</v>
      </c>
      <c r="H23" s="11"/>
    </row>
    <row r="24" spans="1:8" ht="19.5" customHeight="1">
      <c r="A24" s="16"/>
      <c r="B24" s="17"/>
      <c r="C24" s="18"/>
      <c r="D24" s="19"/>
      <c r="E24" s="19">
        <f>SUM(E8:E23)</f>
        <v>75</v>
      </c>
      <c r="F24" s="14">
        <f>SUM(F8:F23)</f>
        <v>82.15</v>
      </c>
      <c r="G24" s="24">
        <f>SUM(G8:G23)</f>
        <v>306.75000000000006</v>
      </c>
      <c r="H24" s="16"/>
    </row>
    <row r="25" spans="1:8" ht="19.5" customHeight="1">
      <c r="A25" s="16"/>
      <c r="B25" s="17"/>
      <c r="C25" s="18"/>
      <c r="D25" s="19"/>
      <c r="E25" s="19"/>
      <c r="F25" s="14"/>
      <c r="G25" s="24"/>
      <c r="H25" s="16"/>
    </row>
    <row r="26" spans="1:8" ht="19.5" customHeight="1">
      <c r="A26" s="16"/>
      <c r="B26" s="17"/>
      <c r="C26" s="18"/>
      <c r="D26" s="19"/>
      <c r="E26" s="19"/>
      <c r="F26" s="14"/>
      <c r="G26" s="24"/>
      <c r="H26" s="16"/>
    </row>
    <row r="27" spans="1:8" ht="19.5" customHeight="1">
      <c r="A27" s="16"/>
      <c r="B27" s="17"/>
      <c r="C27" s="18"/>
      <c r="D27" s="19"/>
      <c r="E27" s="19"/>
      <c r="F27" s="14"/>
      <c r="G27" s="24"/>
      <c r="H27" s="16"/>
    </row>
    <row r="28" spans="1:8" ht="19.5" customHeight="1">
      <c r="A28" s="16"/>
      <c r="B28" s="17"/>
      <c r="C28" s="18"/>
      <c r="D28" s="19"/>
      <c r="E28" s="19"/>
      <c r="F28" s="14"/>
      <c r="G28" s="24"/>
      <c r="H28" s="16"/>
    </row>
    <row r="29" spans="1:8" ht="19.5" customHeight="1">
      <c r="A29" s="16"/>
      <c r="B29" s="17"/>
      <c r="C29" s="18"/>
      <c r="D29" s="19"/>
      <c r="E29" s="19"/>
      <c r="F29" s="14"/>
      <c r="G29" s="24"/>
      <c r="H29" s="16"/>
    </row>
    <row r="30" spans="1:8" ht="19.5" customHeight="1">
      <c r="A30" s="16"/>
      <c r="B30" s="17"/>
      <c r="C30" s="18"/>
      <c r="D30" s="19"/>
      <c r="E30" s="19"/>
      <c r="F30" s="14"/>
      <c r="G30" s="24"/>
      <c r="H30" s="16"/>
    </row>
    <row r="31" spans="1:8" ht="19.5" customHeight="1">
      <c r="A31" s="16"/>
      <c r="B31" s="17"/>
      <c r="C31" s="18"/>
      <c r="D31" s="19"/>
      <c r="E31" s="19"/>
      <c r="F31" s="14"/>
      <c r="G31" s="24"/>
      <c r="H31" s="16"/>
    </row>
    <row r="32" spans="1:8" ht="19.5" customHeight="1">
      <c r="A32" s="16"/>
      <c r="B32" s="17"/>
      <c r="C32" s="18"/>
      <c r="D32" s="19"/>
      <c r="E32" s="19"/>
      <c r="F32" s="14"/>
      <c r="G32" s="24"/>
      <c r="H32" s="16"/>
    </row>
    <row r="33" spans="1:8" ht="19.5" customHeight="1">
      <c r="A33" s="16"/>
      <c r="B33" s="17"/>
      <c r="C33" s="18"/>
      <c r="D33" s="19"/>
      <c r="E33" s="19"/>
      <c r="F33" s="14"/>
      <c r="G33" s="24"/>
      <c r="H33" s="16"/>
    </row>
    <row r="34" spans="1:8" ht="19.5" customHeight="1">
      <c r="A34" s="16"/>
      <c r="B34" s="17"/>
      <c r="C34" s="18"/>
      <c r="D34" s="19"/>
      <c r="E34" s="19"/>
      <c r="F34" s="14"/>
      <c r="G34" s="24"/>
      <c r="H34" s="16"/>
    </row>
    <row r="35" spans="1:26" ht="24" customHeight="1">
      <c r="A35" s="15" t="s">
        <v>0</v>
      </c>
      <c r="B35" s="15"/>
      <c r="C35" s="15"/>
      <c r="D35" s="15"/>
      <c r="E35" s="15"/>
      <c r="F35" s="15"/>
      <c r="G35" s="21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84" t="s">
        <v>62</v>
      </c>
      <c r="B36" s="85"/>
      <c r="C36" s="85"/>
      <c r="D36" s="85"/>
      <c r="E36" s="85"/>
      <c r="F36" s="85"/>
      <c r="G36" s="85"/>
      <c r="H36" s="8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86" t="s">
        <v>58</v>
      </c>
      <c r="B37" s="86"/>
      <c r="C37" s="86"/>
      <c r="D37" s="86"/>
      <c r="E37" s="86"/>
      <c r="F37" s="86"/>
      <c r="G37" s="86"/>
      <c r="H37" s="8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8" ht="24" customHeight="1">
      <c r="A38" s="87" t="s">
        <v>60</v>
      </c>
      <c r="B38" s="87"/>
      <c r="C38" s="87"/>
      <c r="D38" s="87"/>
      <c r="E38" s="87"/>
      <c r="F38" s="87"/>
      <c r="G38" s="87"/>
      <c r="H38" s="87"/>
    </row>
    <row r="39" spans="1:8" ht="24" customHeight="1">
      <c r="A39" s="88" t="s">
        <v>1</v>
      </c>
      <c r="B39" s="88" t="s">
        <v>2</v>
      </c>
      <c r="C39" s="88" t="s">
        <v>3</v>
      </c>
      <c r="D39" s="88" t="s">
        <v>4</v>
      </c>
      <c r="E39" s="89"/>
      <c r="F39" s="89"/>
      <c r="G39" s="89"/>
      <c r="H39" s="88" t="s">
        <v>5</v>
      </c>
    </row>
    <row r="40" spans="1:8" ht="24" customHeight="1">
      <c r="A40" s="89"/>
      <c r="B40" s="89"/>
      <c r="C40" s="89"/>
      <c r="D40" s="10" t="s">
        <v>6</v>
      </c>
      <c r="E40" s="10" t="s">
        <v>7</v>
      </c>
      <c r="F40" s="10" t="s">
        <v>8</v>
      </c>
      <c r="G40" s="22" t="s">
        <v>9</v>
      </c>
      <c r="H40" s="89"/>
    </row>
    <row r="41" spans="1:8" ht="24" customHeight="1">
      <c r="A41" s="13">
        <v>1</v>
      </c>
      <c r="B41" s="13">
        <v>2</v>
      </c>
      <c r="C41" s="13">
        <v>3</v>
      </c>
      <c r="D41" s="10">
        <v>4</v>
      </c>
      <c r="E41" s="10">
        <v>5</v>
      </c>
      <c r="F41" s="10">
        <v>6</v>
      </c>
      <c r="G41" s="22">
        <v>7</v>
      </c>
      <c r="H41" s="13">
        <v>8</v>
      </c>
    </row>
    <row r="42" spans="1:8" ht="24" customHeight="1">
      <c r="A42" s="11">
        <v>17</v>
      </c>
      <c r="B42" s="5" t="s">
        <v>17</v>
      </c>
      <c r="C42" s="6"/>
      <c r="D42" s="7">
        <v>2</v>
      </c>
      <c r="E42" s="7">
        <v>5.5</v>
      </c>
      <c r="F42" s="7">
        <v>3.6</v>
      </c>
      <c r="G42" s="23">
        <f aca="true" t="shared" si="1" ref="G42:G57">F42+E42*2+D42*2</f>
        <v>18.6</v>
      </c>
      <c r="H42" s="11"/>
    </row>
    <row r="43" spans="1:8" ht="24" customHeight="1">
      <c r="A43" s="11">
        <v>18</v>
      </c>
      <c r="B43" s="5" t="s">
        <v>18</v>
      </c>
      <c r="C43" s="6" t="s">
        <v>10</v>
      </c>
      <c r="D43" s="7">
        <v>4.5</v>
      </c>
      <c r="E43" s="7">
        <v>7.75</v>
      </c>
      <c r="F43" s="7">
        <v>8</v>
      </c>
      <c r="G43" s="23">
        <f t="shared" si="1"/>
        <v>32.5</v>
      </c>
      <c r="H43" s="12"/>
    </row>
    <row r="44" spans="1:8" ht="24" customHeight="1">
      <c r="A44" s="11">
        <v>19</v>
      </c>
      <c r="B44" s="5" t="s">
        <v>19</v>
      </c>
      <c r="C44" s="6" t="s">
        <v>10</v>
      </c>
      <c r="D44" s="7">
        <v>4.8</v>
      </c>
      <c r="E44" s="7">
        <v>6.5</v>
      </c>
      <c r="F44" s="7">
        <v>7.8</v>
      </c>
      <c r="G44" s="23">
        <f t="shared" si="1"/>
        <v>30.4</v>
      </c>
      <c r="H44" s="12"/>
    </row>
    <row r="45" spans="1:8" ht="24" customHeight="1">
      <c r="A45" s="11">
        <v>20</v>
      </c>
      <c r="B45" s="5" t="s">
        <v>46</v>
      </c>
      <c r="C45" s="6" t="s">
        <v>10</v>
      </c>
      <c r="D45" s="7">
        <v>3.5</v>
      </c>
      <c r="E45" s="7">
        <v>5.5</v>
      </c>
      <c r="F45" s="7">
        <v>5.8</v>
      </c>
      <c r="G45" s="23">
        <f t="shared" si="1"/>
        <v>23.8</v>
      </c>
      <c r="H45" s="12"/>
    </row>
    <row r="46" spans="1:8" ht="24" customHeight="1">
      <c r="A46" s="11">
        <v>21</v>
      </c>
      <c r="B46" s="5" t="s">
        <v>20</v>
      </c>
      <c r="C46" s="6"/>
      <c r="D46" s="7">
        <v>3.3</v>
      </c>
      <c r="E46" s="7">
        <v>6.25</v>
      </c>
      <c r="F46" s="7">
        <v>6.1</v>
      </c>
      <c r="G46" s="23">
        <f t="shared" si="1"/>
        <v>25.200000000000003</v>
      </c>
      <c r="H46" s="12"/>
    </row>
    <row r="47" spans="1:8" ht="24" customHeight="1">
      <c r="A47" s="11">
        <v>22</v>
      </c>
      <c r="B47" s="5" t="s">
        <v>47</v>
      </c>
      <c r="C47" s="6"/>
      <c r="D47" s="7">
        <v>3</v>
      </c>
      <c r="E47" s="7">
        <v>5.75</v>
      </c>
      <c r="F47" s="7">
        <v>3.5</v>
      </c>
      <c r="G47" s="23">
        <f t="shared" si="1"/>
        <v>21</v>
      </c>
      <c r="H47" s="12"/>
    </row>
    <row r="48" spans="1:8" ht="24" customHeight="1">
      <c r="A48" s="11">
        <v>23</v>
      </c>
      <c r="B48" s="5" t="s">
        <v>48</v>
      </c>
      <c r="C48" s="6" t="s">
        <v>10</v>
      </c>
      <c r="D48" s="7">
        <v>2.3</v>
      </c>
      <c r="E48" s="7">
        <v>6.25</v>
      </c>
      <c r="F48" s="7">
        <v>3</v>
      </c>
      <c r="G48" s="23">
        <f t="shared" si="1"/>
        <v>20.1</v>
      </c>
      <c r="H48" s="12"/>
    </row>
    <row r="49" spans="1:8" ht="24" customHeight="1">
      <c r="A49" s="11">
        <v>24</v>
      </c>
      <c r="B49" s="5" t="s">
        <v>49</v>
      </c>
      <c r="C49" s="6"/>
      <c r="D49" s="7">
        <v>1.3</v>
      </c>
      <c r="E49" s="7">
        <v>2.75</v>
      </c>
      <c r="F49" s="7">
        <v>3.7</v>
      </c>
      <c r="G49" s="23">
        <f t="shared" si="1"/>
        <v>11.799999999999999</v>
      </c>
      <c r="H49" s="12"/>
    </row>
    <row r="50" spans="1:8" ht="24" customHeight="1">
      <c r="A50" s="11">
        <v>25</v>
      </c>
      <c r="B50" s="3" t="s">
        <v>50</v>
      </c>
      <c r="C50" s="9"/>
      <c r="D50" s="7">
        <v>1.8</v>
      </c>
      <c r="E50" s="7">
        <v>7.25</v>
      </c>
      <c r="F50" s="7">
        <v>5.25</v>
      </c>
      <c r="G50" s="23">
        <f t="shared" si="1"/>
        <v>23.35</v>
      </c>
      <c r="H50" s="2"/>
    </row>
    <row r="51" spans="1:8" ht="24" customHeight="1">
      <c r="A51" s="11">
        <v>26</v>
      </c>
      <c r="B51" s="3" t="s">
        <v>51</v>
      </c>
      <c r="C51" s="9"/>
      <c r="D51" s="7">
        <v>1.3</v>
      </c>
      <c r="E51" s="7">
        <v>4</v>
      </c>
      <c r="F51" s="7">
        <v>2.7</v>
      </c>
      <c r="G51" s="23">
        <f t="shared" si="1"/>
        <v>13.299999999999999</v>
      </c>
      <c r="H51" s="2"/>
    </row>
    <row r="52" spans="1:8" ht="24" customHeight="1">
      <c r="A52" s="11">
        <v>27</v>
      </c>
      <c r="B52" s="3" t="s">
        <v>21</v>
      </c>
      <c r="C52" s="9" t="s">
        <v>10</v>
      </c>
      <c r="D52" s="7">
        <v>2.8</v>
      </c>
      <c r="E52" s="7">
        <v>6.5</v>
      </c>
      <c r="F52" s="7">
        <v>4.2</v>
      </c>
      <c r="G52" s="23">
        <f t="shared" si="1"/>
        <v>22.799999999999997</v>
      </c>
      <c r="H52" s="2"/>
    </row>
    <row r="53" spans="1:8" ht="24" customHeight="1">
      <c r="A53" s="11">
        <v>28</v>
      </c>
      <c r="B53" s="3" t="s">
        <v>25</v>
      </c>
      <c r="C53" s="9"/>
      <c r="D53" s="7">
        <v>1</v>
      </c>
      <c r="E53" s="7">
        <v>1</v>
      </c>
      <c r="F53" s="7">
        <v>2.4</v>
      </c>
      <c r="G53" s="23">
        <f t="shared" si="1"/>
        <v>6.4</v>
      </c>
      <c r="H53" s="2"/>
    </row>
    <row r="54" spans="1:8" ht="24" customHeight="1">
      <c r="A54" s="11">
        <v>29</v>
      </c>
      <c r="B54" s="3" t="s">
        <v>22</v>
      </c>
      <c r="C54" s="9" t="s">
        <v>10</v>
      </c>
      <c r="D54" s="7">
        <v>3.8</v>
      </c>
      <c r="E54" s="7">
        <v>6</v>
      </c>
      <c r="F54" s="7">
        <v>5.9</v>
      </c>
      <c r="G54" s="23">
        <f t="shared" si="1"/>
        <v>25.5</v>
      </c>
      <c r="H54" s="2"/>
    </row>
    <row r="55" spans="1:8" ht="24" customHeight="1">
      <c r="A55" s="11">
        <v>30</v>
      </c>
      <c r="B55" s="3" t="s">
        <v>23</v>
      </c>
      <c r="C55" s="9"/>
      <c r="D55" s="7">
        <v>2</v>
      </c>
      <c r="E55" s="7">
        <v>1.75</v>
      </c>
      <c r="F55" s="7">
        <v>2.8</v>
      </c>
      <c r="G55" s="23">
        <f t="shared" si="1"/>
        <v>10.3</v>
      </c>
      <c r="H55" s="2"/>
    </row>
    <row r="56" spans="1:8" ht="24" customHeight="1">
      <c r="A56" s="11">
        <v>31</v>
      </c>
      <c r="B56" s="3" t="s">
        <v>52</v>
      </c>
      <c r="C56" s="9"/>
      <c r="D56" s="7">
        <v>2</v>
      </c>
      <c r="E56" s="7">
        <v>3.25</v>
      </c>
      <c r="F56" s="7">
        <v>3</v>
      </c>
      <c r="G56" s="23">
        <f t="shared" si="1"/>
        <v>13.5</v>
      </c>
      <c r="H56" s="2"/>
    </row>
    <row r="57" spans="1:8" ht="24" customHeight="1">
      <c r="A57" s="11">
        <v>32</v>
      </c>
      <c r="B57" s="3" t="s">
        <v>24</v>
      </c>
      <c r="C57" s="9" t="s">
        <v>10</v>
      </c>
      <c r="D57" s="7">
        <v>4.5</v>
      </c>
      <c r="E57" s="7">
        <v>7.5</v>
      </c>
      <c r="F57" s="7">
        <v>5.2</v>
      </c>
      <c r="G57" s="23">
        <f t="shared" si="1"/>
        <v>29.2</v>
      </c>
      <c r="H57" s="2"/>
    </row>
    <row r="58" spans="1:8" ht="24" customHeight="1">
      <c r="A58" s="16"/>
      <c r="B58" s="17"/>
      <c r="C58" s="18"/>
      <c r="D58" s="19"/>
      <c r="E58" s="19">
        <f>SUM(E42:E57)</f>
        <v>83.5</v>
      </c>
      <c r="F58" s="19">
        <f>SUM(F42:F57)</f>
        <v>72.95</v>
      </c>
      <c r="G58" s="24">
        <f>SUM(G42:G57)</f>
        <v>327.75</v>
      </c>
      <c r="H58" s="16"/>
    </row>
    <row r="59" spans="1:8" ht="24" customHeight="1">
      <c r="A59" s="16"/>
      <c r="B59" s="17"/>
      <c r="C59" s="18"/>
      <c r="D59" s="19"/>
      <c r="E59" s="19"/>
      <c r="F59" s="14"/>
      <c r="G59" s="24"/>
      <c r="H59" s="16"/>
    </row>
    <row r="60" spans="1:8" ht="24" customHeight="1">
      <c r="A60" s="16"/>
      <c r="B60" s="17"/>
      <c r="C60" s="18"/>
      <c r="D60" s="19"/>
      <c r="E60" s="19"/>
      <c r="F60" s="14"/>
      <c r="G60" s="24"/>
      <c r="H60" s="16"/>
    </row>
    <row r="61" spans="1:8" ht="24" customHeight="1">
      <c r="A61" s="16"/>
      <c r="B61" s="17"/>
      <c r="C61" s="18"/>
      <c r="D61" s="19"/>
      <c r="E61" s="19"/>
      <c r="F61" s="14"/>
      <c r="G61" s="24"/>
      <c r="H61" s="16"/>
    </row>
    <row r="62" spans="1:8" ht="24" customHeight="1">
      <c r="A62" s="16"/>
      <c r="B62" s="17"/>
      <c r="C62" s="18"/>
      <c r="D62" s="19"/>
      <c r="E62" s="19"/>
      <c r="F62" s="14"/>
      <c r="G62" s="24"/>
      <c r="H62" s="16"/>
    </row>
    <row r="63" spans="1:8" ht="24" customHeight="1">
      <c r="A63" s="16"/>
      <c r="B63" s="17"/>
      <c r="C63" s="18"/>
      <c r="D63" s="19"/>
      <c r="E63" s="19"/>
      <c r="F63" s="14"/>
      <c r="G63" s="24"/>
      <c r="H63" s="16"/>
    </row>
    <row r="64" spans="1:8" ht="24" customHeight="1">
      <c r="A64" s="16"/>
      <c r="B64" s="17"/>
      <c r="C64" s="18"/>
      <c r="D64" s="19"/>
      <c r="E64" s="19"/>
      <c r="F64" s="14"/>
      <c r="G64" s="24"/>
      <c r="H64" s="16"/>
    </row>
    <row r="65" spans="1:8" ht="24" customHeight="1">
      <c r="A65" s="16"/>
      <c r="B65" s="17"/>
      <c r="C65" s="18"/>
      <c r="D65" s="19"/>
      <c r="E65" s="19"/>
      <c r="F65" s="14"/>
      <c r="G65" s="24"/>
      <c r="H65" s="16"/>
    </row>
    <row r="66" spans="1:8" ht="19.5" customHeight="1">
      <c r="A66" s="16"/>
      <c r="B66" s="17"/>
      <c r="C66" s="18"/>
      <c r="D66" s="19"/>
      <c r="E66" s="19"/>
      <c r="F66" s="14"/>
      <c r="G66" s="24"/>
      <c r="H66" s="16"/>
    </row>
    <row r="67" spans="1:26" ht="24" customHeight="1">
      <c r="A67" s="15" t="s">
        <v>0</v>
      </c>
      <c r="B67" s="15"/>
      <c r="C67" s="15"/>
      <c r="D67" s="15"/>
      <c r="E67" s="15"/>
      <c r="F67" s="15"/>
      <c r="G67" s="21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84" t="s">
        <v>62</v>
      </c>
      <c r="B68" s="85"/>
      <c r="C68" s="85"/>
      <c r="D68" s="85"/>
      <c r="E68" s="85"/>
      <c r="F68" s="85"/>
      <c r="G68" s="85"/>
      <c r="H68" s="8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86" t="s">
        <v>58</v>
      </c>
      <c r="B69" s="86"/>
      <c r="C69" s="86"/>
      <c r="D69" s="86"/>
      <c r="E69" s="86"/>
      <c r="F69" s="86"/>
      <c r="G69" s="86"/>
      <c r="H69" s="8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8" ht="24" customHeight="1">
      <c r="A70" s="87" t="s">
        <v>61</v>
      </c>
      <c r="B70" s="87"/>
      <c r="C70" s="87"/>
      <c r="D70" s="87"/>
      <c r="E70" s="87"/>
      <c r="F70" s="87"/>
      <c r="G70" s="87"/>
      <c r="H70" s="87"/>
    </row>
    <row r="71" spans="1:8" ht="24" customHeight="1">
      <c r="A71" s="88" t="s">
        <v>1</v>
      </c>
      <c r="B71" s="88" t="s">
        <v>2</v>
      </c>
      <c r="C71" s="88" t="s">
        <v>3</v>
      </c>
      <c r="D71" s="88" t="s">
        <v>4</v>
      </c>
      <c r="E71" s="89"/>
      <c r="F71" s="89"/>
      <c r="G71" s="89"/>
      <c r="H71" s="88" t="s">
        <v>5</v>
      </c>
    </row>
    <row r="72" spans="1:8" ht="24" customHeight="1">
      <c r="A72" s="89"/>
      <c r="B72" s="89"/>
      <c r="C72" s="89"/>
      <c r="D72" s="10" t="s">
        <v>6</v>
      </c>
      <c r="E72" s="10" t="s">
        <v>7</v>
      </c>
      <c r="F72" s="10" t="s">
        <v>8</v>
      </c>
      <c r="G72" s="22" t="s">
        <v>9</v>
      </c>
      <c r="H72" s="89"/>
    </row>
    <row r="73" spans="1:8" ht="24" customHeight="1">
      <c r="A73" s="13">
        <v>1</v>
      </c>
      <c r="B73" s="13">
        <v>2</v>
      </c>
      <c r="C73" s="13">
        <v>3</v>
      </c>
      <c r="D73" s="20">
        <v>4</v>
      </c>
      <c r="E73" s="10">
        <v>5</v>
      </c>
      <c r="F73" s="10">
        <v>6</v>
      </c>
      <c r="G73" s="22">
        <v>7</v>
      </c>
      <c r="H73" s="13">
        <v>8</v>
      </c>
    </row>
    <row r="74" spans="1:8" ht="24" customHeight="1">
      <c r="A74" s="11">
        <v>33</v>
      </c>
      <c r="B74" s="3" t="s">
        <v>53</v>
      </c>
      <c r="C74" s="9"/>
      <c r="D74" s="7">
        <v>1.5</v>
      </c>
      <c r="E74" s="7">
        <v>3.75</v>
      </c>
      <c r="F74" s="7">
        <v>2</v>
      </c>
      <c r="G74" s="23">
        <f>F74+E74*2+D74*2</f>
        <v>12.5</v>
      </c>
      <c r="H74" s="2"/>
    </row>
    <row r="75" spans="1:8" ht="24" customHeight="1">
      <c r="A75" s="11">
        <v>34</v>
      </c>
      <c r="B75" s="3" t="s">
        <v>54</v>
      </c>
      <c r="C75" s="9"/>
      <c r="D75" s="7"/>
      <c r="E75" s="7">
        <v>2.5</v>
      </c>
      <c r="F75" s="7"/>
      <c r="G75" s="23">
        <f aca="true" t="shared" si="2" ref="G75:G88">F75+E75*2+D75*2</f>
        <v>5</v>
      </c>
      <c r="H75" s="2"/>
    </row>
    <row r="76" spans="1:8" ht="24" customHeight="1">
      <c r="A76" s="11">
        <v>35</v>
      </c>
      <c r="B76" s="3" t="s">
        <v>55</v>
      </c>
      <c r="C76" s="9" t="s">
        <v>10</v>
      </c>
      <c r="D76" s="8">
        <v>2</v>
      </c>
      <c r="E76" s="8">
        <v>3.5</v>
      </c>
      <c r="F76" s="8">
        <v>2.4</v>
      </c>
      <c r="G76" s="23">
        <f t="shared" si="2"/>
        <v>13.4</v>
      </c>
      <c r="H76" s="2"/>
    </row>
    <row r="77" spans="1:8" ht="24" customHeight="1">
      <c r="A77" s="11">
        <v>36</v>
      </c>
      <c r="B77" s="3" t="s">
        <v>56</v>
      </c>
      <c r="C77" s="9" t="s">
        <v>10</v>
      </c>
      <c r="D77" s="7">
        <v>3</v>
      </c>
      <c r="E77" s="7">
        <v>6.5</v>
      </c>
      <c r="F77" s="7">
        <v>4.4</v>
      </c>
      <c r="G77" s="23">
        <f t="shared" si="2"/>
        <v>23.4</v>
      </c>
      <c r="H77" s="2"/>
    </row>
    <row r="78" spans="1:8" ht="24" customHeight="1">
      <c r="A78" s="11">
        <v>37</v>
      </c>
      <c r="B78" s="3" t="s">
        <v>26</v>
      </c>
      <c r="C78" s="9"/>
      <c r="D78" s="7">
        <v>2</v>
      </c>
      <c r="E78" s="7">
        <v>2.5</v>
      </c>
      <c r="F78" s="7">
        <v>4.2</v>
      </c>
      <c r="G78" s="23">
        <f t="shared" si="2"/>
        <v>13.2</v>
      </c>
      <c r="H78" s="2"/>
    </row>
    <row r="79" spans="1:8" ht="24" customHeight="1">
      <c r="A79" s="11">
        <v>38</v>
      </c>
      <c r="B79" s="3" t="s">
        <v>12</v>
      </c>
      <c r="C79" s="9"/>
      <c r="D79" s="7">
        <v>1.8</v>
      </c>
      <c r="E79" s="7">
        <v>2.75</v>
      </c>
      <c r="F79" s="7">
        <v>3.9</v>
      </c>
      <c r="G79" s="23">
        <f t="shared" si="2"/>
        <v>13</v>
      </c>
      <c r="H79" s="2"/>
    </row>
    <row r="80" spans="1:8" ht="24" customHeight="1">
      <c r="A80" s="11">
        <v>39</v>
      </c>
      <c r="B80" s="3" t="s">
        <v>27</v>
      </c>
      <c r="C80" s="9" t="s">
        <v>10</v>
      </c>
      <c r="D80" s="7">
        <v>2.5</v>
      </c>
      <c r="E80" s="7">
        <v>3.75</v>
      </c>
      <c r="F80" s="7">
        <v>4</v>
      </c>
      <c r="G80" s="23">
        <f t="shared" si="2"/>
        <v>16.5</v>
      </c>
      <c r="H80" s="2"/>
    </row>
    <row r="81" spans="1:8" ht="24" customHeight="1">
      <c r="A81" s="11">
        <v>40</v>
      </c>
      <c r="B81" s="3" t="s">
        <v>28</v>
      </c>
      <c r="C81" s="9"/>
      <c r="D81" s="7">
        <v>1.5</v>
      </c>
      <c r="E81" s="7">
        <v>1.75</v>
      </c>
      <c r="F81" s="7">
        <v>2.5</v>
      </c>
      <c r="G81" s="23">
        <f t="shared" si="2"/>
        <v>9</v>
      </c>
      <c r="H81" s="2"/>
    </row>
    <row r="82" spans="1:8" ht="24" customHeight="1">
      <c r="A82" s="11">
        <v>41</v>
      </c>
      <c r="B82" s="3" t="s">
        <v>29</v>
      </c>
      <c r="C82" s="9"/>
      <c r="D82" s="7">
        <v>2.5</v>
      </c>
      <c r="E82" s="7">
        <v>3.5</v>
      </c>
      <c r="F82" s="7">
        <v>3.8</v>
      </c>
      <c r="G82" s="23">
        <f t="shared" si="2"/>
        <v>15.8</v>
      </c>
      <c r="H82" s="2"/>
    </row>
    <row r="83" spans="1:8" ht="24" customHeight="1">
      <c r="A83" s="11">
        <v>42</v>
      </c>
      <c r="B83" s="3" t="s">
        <v>30</v>
      </c>
      <c r="C83" s="9"/>
      <c r="D83" s="7">
        <v>2.8</v>
      </c>
      <c r="E83" s="7">
        <v>7.75</v>
      </c>
      <c r="F83" s="7">
        <v>7.8</v>
      </c>
      <c r="G83" s="23">
        <f t="shared" si="2"/>
        <v>28.9</v>
      </c>
      <c r="H83" s="4"/>
    </row>
    <row r="84" spans="1:8" ht="24" customHeight="1">
      <c r="A84" s="11">
        <v>43</v>
      </c>
      <c r="B84" s="3" t="s">
        <v>31</v>
      </c>
      <c r="C84" s="9"/>
      <c r="D84" s="8">
        <v>2.5</v>
      </c>
      <c r="E84" s="8">
        <v>3.25</v>
      </c>
      <c r="F84" s="8">
        <v>3.6</v>
      </c>
      <c r="G84" s="23">
        <f t="shared" si="2"/>
        <v>15.1</v>
      </c>
      <c r="H84" s="4"/>
    </row>
    <row r="85" spans="1:8" ht="24" customHeight="1">
      <c r="A85" s="11">
        <v>44</v>
      </c>
      <c r="B85" s="3" t="s">
        <v>32</v>
      </c>
      <c r="C85" s="9"/>
      <c r="D85" s="7">
        <v>2.8</v>
      </c>
      <c r="E85" s="7">
        <v>4.25</v>
      </c>
      <c r="F85" s="7">
        <v>4</v>
      </c>
      <c r="G85" s="23">
        <f t="shared" si="2"/>
        <v>18.1</v>
      </c>
      <c r="H85" s="4"/>
    </row>
    <row r="86" spans="1:8" ht="24" customHeight="1">
      <c r="A86" s="11">
        <v>45</v>
      </c>
      <c r="B86" s="3" t="s">
        <v>57</v>
      </c>
      <c r="C86" s="9"/>
      <c r="D86" s="7">
        <v>2.8</v>
      </c>
      <c r="E86" s="7">
        <v>4.75</v>
      </c>
      <c r="F86" s="7">
        <v>4.7</v>
      </c>
      <c r="G86" s="23">
        <f t="shared" si="2"/>
        <v>19.799999999999997</v>
      </c>
      <c r="H86" s="4"/>
    </row>
    <row r="87" spans="1:8" ht="24" customHeight="1">
      <c r="A87" s="11">
        <v>46</v>
      </c>
      <c r="B87" s="3" t="s">
        <v>33</v>
      </c>
      <c r="C87" s="9" t="s">
        <v>10</v>
      </c>
      <c r="D87" s="7">
        <v>3</v>
      </c>
      <c r="E87" s="7">
        <v>4.5</v>
      </c>
      <c r="F87" s="7">
        <v>4.4</v>
      </c>
      <c r="G87" s="23">
        <f t="shared" si="2"/>
        <v>19.4</v>
      </c>
      <c r="H87" s="4"/>
    </row>
    <row r="88" spans="1:8" ht="24" customHeight="1">
      <c r="A88" s="11">
        <v>47</v>
      </c>
      <c r="B88" s="3" t="s">
        <v>34</v>
      </c>
      <c r="C88" s="9" t="s">
        <v>10</v>
      </c>
      <c r="D88" s="7">
        <v>2.3</v>
      </c>
      <c r="E88" s="7">
        <v>4</v>
      </c>
      <c r="F88" s="7">
        <v>6.5</v>
      </c>
      <c r="G88" s="23">
        <f t="shared" si="2"/>
        <v>19.1</v>
      </c>
      <c r="H88" s="4"/>
    </row>
    <row r="89" spans="4:7" ht="19.5" customHeight="1">
      <c r="D89">
        <f>SUM(D74:D88)</f>
        <v>33</v>
      </c>
      <c r="E89">
        <f>SUM(E74:E88)</f>
        <v>59</v>
      </c>
      <c r="F89">
        <f>SUM(F74:F88)</f>
        <v>58.2</v>
      </c>
      <c r="G89" s="25">
        <f>SUM(G74:G88)</f>
        <v>242.2</v>
      </c>
    </row>
    <row r="90" spans="4:7" ht="19.5" customHeight="1">
      <c r="D90">
        <f>D89+D58+D24</f>
        <v>33</v>
      </c>
      <c r="E90">
        <f>E89+E58+E24</f>
        <v>217.5</v>
      </c>
      <c r="F90">
        <f>F89+F58+F24</f>
        <v>213.3</v>
      </c>
      <c r="G90" s="25">
        <f>G89+G58+G24</f>
        <v>876.7</v>
      </c>
    </row>
    <row r="91" spans="4:7" ht="19.5" customHeight="1">
      <c r="D91" s="26">
        <f>D90/47</f>
        <v>0.7021276595744681</v>
      </c>
      <c r="E91" s="26">
        <f>E90/47</f>
        <v>4.627659574468085</v>
      </c>
      <c r="F91" s="26">
        <f>F90/46</f>
        <v>4.636956521739131</v>
      </c>
      <c r="G91" s="25">
        <f>G90/46</f>
        <v>19.058695652173913</v>
      </c>
    </row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24">
    <mergeCell ref="A68:H68"/>
    <mergeCell ref="A69:H69"/>
    <mergeCell ref="A70:H70"/>
    <mergeCell ref="A71:A72"/>
    <mergeCell ref="B71:B72"/>
    <mergeCell ref="C71:C72"/>
    <mergeCell ref="D71:G71"/>
    <mergeCell ref="H71:H72"/>
    <mergeCell ref="A2:H2"/>
    <mergeCell ref="A5:A6"/>
    <mergeCell ref="B5:B6"/>
    <mergeCell ref="C5:C6"/>
    <mergeCell ref="D5:G5"/>
    <mergeCell ref="H5:H6"/>
    <mergeCell ref="A3:H3"/>
    <mergeCell ref="A4:H4"/>
    <mergeCell ref="A36:H36"/>
    <mergeCell ref="A37:H37"/>
    <mergeCell ref="A38:H38"/>
    <mergeCell ref="A39:A40"/>
    <mergeCell ref="B39:B40"/>
    <mergeCell ref="C39:C40"/>
    <mergeCell ref="D39:G39"/>
    <mergeCell ref="H39:H40"/>
  </mergeCells>
  <conditionalFormatting sqref="B82 B42">
    <cfRule type="expression" priority="1" dxfId="0" stopIfTrue="1">
      <formula>$A$45&lt;&gt;""</formula>
    </cfRule>
  </conditionalFormatting>
  <conditionalFormatting sqref="B80:B81 B21:B34">
    <cfRule type="expression" priority="2" dxfId="0" stopIfTrue="1">
      <formula>#REF!&lt;&gt;""</formula>
    </cfRule>
  </conditionalFormatting>
  <conditionalFormatting sqref="B78 B19">
    <cfRule type="expression" priority="3" dxfId="0" stopIfTrue="1">
      <formula>$A$47&lt;&gt;""</formula>
    </cfRule>
  </conditionalFormatting>
  <conditionalFormatting sqref="B79 B20">
    <cfRule type="expression" priority="4" dxfId="0" stopIfTrue="1">
      <formula>$A$48&lt;&gt;""</formula>
    </cfRule>
  </conditionalFormatting>
  <conditionalFormatting sqref="B76 B17">
    <cfRule type="expression" priority="5" dxfId="0" stopIfTrue="1">
      <formula>$A$23&lt;&gt;""</formula>
    </cfRule>
  </conditionalFormatting>
  <conditionalFormatting sqref="B88 B74 B16:C16 B44">
    <cfRule type="expression" priority="6" dxfId="0" stopIfTrue="1">
      <formula>$A$20&lt;&gt;""</formula>
    </cfRule>
  </conditionalFormatting>
  <conditionalFormatting sqref="C88 B85:C85 C80:C84 C78 B51:C51 C54:C55 C42:C44 C14:C15 B45:C45 C46:C49 B9:C9 C10:C12 C17:C34 C57:C66">
    <cfRule type="expression" priority="7" dxfId="0" stopIfTrue="1">
      <formula>$A$10&lt;&gt;""</formula>
    </cfRule>
  </conditionalFormatting>
  <conditionalFormatting sqref="B83 C74:C77 C79 C86:C87 B50:C50 C52:C53 C56 B43 B8:C8">
    <cfRule type="expression" priority="8" dxfId="0" stopIfTrue="1">
      <formula>$A$6&lt;&gt;""</formula>
    </cfRule>
  </conditionalFormatting>
  <conditionalFormatting sqref="B77 B48 B15 B57:B66">
    <cfRule type="expression" priority="9" dxfId="0" stopIfTrue="1">
      <formula>$A$19&lt;&gt;""</formula>
    </cfRule>
  </conditionalFormatting>
  <conditionalFormatting sqref="B84 B75 B49">
    <cfRule type="expression" priority="10" dxfId="0" stopIfTrue="1">
      <formula>$A$21&lt;&gt;""</formula>
    </cfRule>
  </conditionalFormatting>
  <conditionalFormatting sqref="B86 B54">
    <cfRule type="expression" priority="11" dxfId="0" stopIfTrue="1">
      <formula>$A$13&lt;&gt;""</formula>
    </cfRule>
  </conditionalFormatting>
  <conditionalFormatting sqref="B87">
    <cfRule type="expression" priority="12" dxfId="0" stopIfTrue="1">
      <formula>$A$17&lt;&gt;""</formula>
    </cfRule>
  </conditionalFormatting>
  <conditionalFormatting sqref="B55 B13:C13">
    <cfRule type="expression" priority="13" dxfId="0" stopIfTrue="1">
      <formula>$A$15&lt;&gt;""</formula>
    </cfRule>
  </conditionalFormatting>
  <conditionalFormatting sqref="B53 B11 B46">
    <cfRule type="expression" priority="14" dxfId="0" stopIfTrue="1">
      <formula>$A$12&lt;&gt;""</formula>
    </cfRule>
  </conditionalFormatting>
  <conditionalFormatting sqref="B56 B47">
    <cfRule type="expression" priority="15" dxfId="0" stopIfTrue="1">
      <formula>$A$16&lt;&gt;""</formula>
    </cfRule>
  </conditionalFormatting>
  <conditionalFormatting sqref="B52 B10">
    <cfRule type="expression" priority="16" dxfId="0" stopIfTrue="1">
      <formula>$A$8&lt;&gt;""</formula>
    </cfRule>
  </conditionalFormatting>
  <conditionalFormatting sqref="B14 B18">
    <cfRule type="expression" priority="17" dxfId="0" stopIfTrue="1">
      <formula>$A$18&lt;&gt;""</formula>
    </cfRule>
  </conditionalFormatting>
  <conditionalFormatting sqref="B12">
    <cfRule type="expression" priority="18" dxfId="0" stopIfTrue="1">
      <formula>$A$14&lt;&gt;""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N17" sqref="N17"/>
    </sheetView>
  </sheetViews>
  <sheetFormatPr defaultColWidth="9.00390625" defaultRowHeight="15.75"/>
  <cols>
    <col min="1" max="1" width="6.125" style="0" customWidth="1"/>
    <col min="2" max="2" width="22.50390625" style="0" customWidth="1"/>
    <col min="7" max="7" width="9.00390625" style="25" customWidth="1"/>
  </cols>
  <sheetData>
    <row r="1" spans="1:26" ht="24" customHeight="1">
      <c r="A1" s="15" t="s">
        <v>0</v>
      </c>
      <c r="B1" s="15"/>
      <c r="C1" s="15"/>
      <c r="D1" s="15"/>
      <c r="E1" s="15"/>
      <c r="F1" s="15"/>
      <c r="G1" s="21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84" t="s">
        <v>62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8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88" t="s">
        <v>5</v>
      </c>
    </row>
    <row r="5" spans="1:8" ht="24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22" t="s">
        <v>9</v>
      </c>
      <c r="H5" s="89"/>
    </row>
    <row r="6" spans="1:8" ht="24" customHeight="1">
      <c r="A6" s="75">
        <v>1</v>
      </c>
      <c r="B6" s="75">
        <v>2</v>
      </c>
      <c r="C6" s="75">
        <v>3</v>
      </c>
      <c r="D6" s="10">
        <v>4</v>
      </c>
      <c r="E6" s="10">
        <v>5</v>
      </c>
      <c r="F6" s="10">
        <v>6</v>
      </c>
      <c r="G6" s="22">
        <v>7</v>
      </c>
      <c r="H6" s="75">
        <v>8</v>
      </c>
    </row>
    <row r="7" spans="1:8" ht="24" customHeight="1">
      <c r="A7" s="11">
        <v>1</v>
      </c>
      <c r="B7" s="5" t="s">
        <v>35</v>
      </c>
      <c r="C7" s="6" t="s">
        <v>10</v>
      </c>
      <c r="D7" s="7">
        <v>3.5</v>
      </c>
      <c r="E7" s="7">
        <v>8</v>
      </c>
      <c r="F7" s="7">
        <v>9.15</v>
      </c>
      <c r="G7" s="23">
        <f aca="true" t="shared" si="0" ref="G7:G22">F7+E7*2+D7*2</f>
        <v>32.15</v>
      </c>
      <c r="H7" s="11"/>
    </row>
    <row r="8" spans="1:8" ht="24" customHeight="1">
      <c r="A8" s="11">
        <v>2</v>
      </c>
      <c r="B8" s="5" t="s">
        <v>11</v>
      </c>
      <c r="C8" s="6"/>
      <c r="D8" s="7">
        <v>1.5</v>
      </c>
      <c r="E8" s="7">
        <v>2.25</v>
      </c>
      <c r="F8" s="7">
        <v>3.8</v>
      </c>
      <c r="G8" s="23">
        <f t="shared" si="0"/>
        <v>11.3</v>
      </c>
      <c r="H8" s="11"/>
    </row>
    <row r="9" spans="1:8" ht="24" customHeight="1">
      <c r="A9" s="11">
        <v>3</v>
      </c>
      <c r="B9" s="5" t="s">
        <v>13</v>
      </c>
      <c r="C9" s="6" t="s">
        <v>10</v>
      </c>
      <c r="D9" s="7">
        <v>2</v>
      </c>
      <c r="E9" s="7">
        <v>4.25</v>
      </c>
      <c r="F9" s="7">
        <v>5.2</v>
      </c>
      <c r="G9" s="23">
        <f t="shared" si="0"/>
        <v>17.7</v>
      </c>
      <c r="H9" s="11"/>
    </row>
    <row r="10" spans="1:8" ht="24" customHeight="1">
      <c r="A10" s="11">
        <v>4</v>
      </c>
      <c r="B10" s="5" t="s">
        <v>36</v>
      </c>
      <c r="C10" s="6"/>
      <c r="D10" s="7">
        <v>2.3</v>
      </c>
      <c r="E10" s="7">
        <v>5</v>
      </c>
      <c r="F10" s="7">
        <v>4.2</v>
      </c>
      <c r="G10" s="23">
        <f t="shared" si="0"/>
        <v>18.799999999999997</v>
      </c>
      <c r="H10" s="11"/>
    </row>
    <row r="11" spans="1:8" ht="24" customHeight="1">
      <c r="A11" s="11">
        <v>5</v>
      </c>
      <c r="B11" s="5" t="s">
        <v>14</v>
      </c>
      <c r="C11" s="6"/>
      <c r="D11" s="7">
        <v>3</v>
      </c>
      <c r="E11" s="7">
        <v>5</v>
      </c>
      <c r="F11" s="7">
        <v>5.4</v>
      </c>
      <c r="G11" s="23">
        <f t="shared" si="0"/>
        <v>21.4</v>
      </c>
      <c r="H11" s="11"/>
    </row>
    <row r="12" spans="1:8" ht="24" customHeight="1">
      <c r="A12" s="11">
        <v>6</v>
      </c>
      <c r="B12" s="5" t="s">
        <v>37</v>
      </c>
      <c r="C12" s="6" t="s">
        <v>10</v>
      </c>
      <c r="D12" s="7">
        <v>2.5</v>
      </c>
      <c r="E12" s="7">
        <v>3.25</v>
      </c>
      <c r="F12" s="7">
        <v>5.8</v>
      </c>
      <c r="G12" s="23">
        <f t="shared" si="0"/>
        <v>17.3</v>
      </c>
      <c r="H12" s="11"/>
    </row>
    <row r="13" spans="1:8" ht="24" customHeight="1">
      <c r="A13" s="11">
        <v>7</v>
      </c>
      <c r="B13" s="5" t="s">
        <v>38</v>
      </c>
      <c r="C13" s="6" t="s">
        <v>10</v>
      </c>
      <c r="D13" s="7">
        <v>2.8</v>
      </c>
      <c r="E13" s="7">
        <v>5.75</v>
      </c>
      <c r="F13" s="7">
        <v>7.6</v>
      </c>
      <c r="G13" s="23">
        <f t="shared" si="0"/>
        <v>24.700000000000003</v>
      </c>
      <c r="H13" s="11"/>
    </row>
    <row r="14" spans="1:8" ht="24" customHeight="1">
      <c r="A14" s="11">
        <v>8</v>
      </c>
      <c r="B14" s="5" t="s">
        <v>39</v>
      </c>
      <c r="C14" s="6"/>
      <c r="D14" s="7">
        <v>4.5</v>
      </c>
      <c r="E14" s="7">
        <v>6.75</v>
      </c>
      <c r="F14" s="7">
        <v>4.2</v>
      </c>
      <c r="G14" s="23">
        <f t="shared" si="0"/>
        <v>26.7</v>
      </c>
      <c r="H14" s="11"/>
    </row>
    <row r="15" spans="1:8" ht="24" customHeight="1">
      <c r="A15" s="11">
        <v>9</v>
      </c>
      <c r="B15" s="5" t="s">
        <v>40</v>
      </c>
      <c r="C15" s="6"/>
      <c r="D15" s="7">
        <v>0.5</v>
      </c>
      <c r="E15" s="7">
        <v>3.5</v>
      </c>
      <c r="F15" s="7">
        <v>3</v>
      </c>
      <c r="G15" s="23">
        <f t="shared" si="0"/>
        <v>11</v>
      </c>
      <c r="H15" s="11"/>
    </row>
    <row r="16" spans="1:8" ht="24" customHeight="1">
      <c r="A16" s="11">
        <v>10</v>
      </c>
      <c r="B16" s="5" t="s">
        <v>41</v>
      </c>
      <c r="C16" s="6" t="s">
        <v>10</v>
      </c>
      <c r="D16" s="7">
        <v>2</v>
      </c>
      <c r="E16" s="7">
        <v>4.25</v>
      </c>
      <c r="F16" s="7">
        <v>4.5</v>
      </c>
      <c r="G16" s="23">
        <f t="shared" si="0"/>
        <v>17</v>
      </c>
      <c r="H16" s="11"/>
    </row>
    <row r="17" spans="1:8" ht="24" customHeight="1">
      <c r="A17" s="11">
        <v>11</v>
      </c>
      <c r="B17" s="5" t="s">
        <v>15</v>
      </c>
      <c r="C17" s="6"/>
      <c r="D17" s="7">
        <v>2.5</v>
      </c>
      <c r="E17" s="7">
        <v>3.5</v>
      </c>
      <c r="F17" s="7">
        <v>4.6</v>
      </c>
      <c r="G17" s="23">
        <f t="shared" si="0"/>
        <v>16.6</v>
      </c>
      <c r="H17" s="11"/>
    </row>
    <row r="18" spans="1:8" ht="24" customHeight="1">
      <c r="A18" s="11">
        <v>12</v>
      </c>
      <c r="B18" s="5" t="s">
        <v>42</v>
      </c>
      <c r="C18" s="6"/>
      <c r="D18" s="7">
        <v>1.3</v>
      </c>
      <c r="E18" s="7">
        <v>2.75</v>
      </c>
      <c r="F18" s="7">
        <v>4.2</v>
      </c>
      <c r="G18" s="23">
        <f t="shared" si="0"/>
        <v>12.299999999999999</v>
      </c>
      <c r="H18" s="11"/>
    </row>
    <row r="19" spans="1:8" ht="24" customHeight="1">
      <c r="A19" s="11">
        <v>13</v>
      </c>
      <c r="B19" s="5" t="s">
        <v>16</v>
      </c>
      <c r="C19" s="6" t="s">
        <v>10</v>
      </c>
      <c r="D19" s="7">
        <v>0.8</v>
      </c>
      <c r="E19" s="7">
        <v>3</v>
      </c>
      <c r="F19" s="7">
        <v>5.3</v>
      </c>
      <c r="G19" s="23">
        <f t="shared" si="0"/>
        <v>12.9</v>
      </c>
      <c r="H19" s="11"/>
    </row>
    <row r="20" spans="1:8" ht="24" customHeight="1">
      <c r="A20" s="11">
        <v>14</v>
      </c>
      <c r="B20" s="5" t="s">
        <v>43</v>
      </c>
      <c r="C20" s="6" t="s">
        <v>10</v>
      </c>
      <c r="D20" s="7">
        <v>3.5</v>
      </c>
      <c r="E20" s="7">
        <v>4</v>
      </c>
      <c r="F20" s="7">
        <v>5</v>
      </c>
      <c r="G20" s="23">
        <f t="shared" si="0"/>
        <v>20</v>
      </c>
      <c r="H20" s="11"/>
    </row>
    <row r="21" spans="1:8" ht="24" customHeight="1">
      <c r="A21" s="11">
        <v>15</v>
      </c>
      <c r="B21" s="5" t="s">
        <v>44</v>
      </c>
      <c r="C21" s="6" t="s">
        <v>10</v>
      </c>
      <c r="D21" s="7">
        <v>1.3</v>
      </c>
      <c r="E21" s="7">
        <v>7.5</v>
      </c>
      <c r="F21" s="7">
        <v>5.2</v>
      </c>
      <c r="G21" s="23">
        <f t="shared" si="0"/>
        <v>22.8</v>
      </c>
      <c r="H21" s="11"/>
    </row>
    <row r="22" spans="1:8" ht="24" customHeight="1">
      <c r="A22" s="11">
        <v>16</v>
      </c>
      <c r="B22" s="5" t="s">
        <v>45</v>
      </c>
      <c r="C22" s="6" t="s">
        <v>10</v>
      </c>
      <c r="D22" s="7">
        <v>3.3</v>
      </c>
      <c r="E22" s="7">
        <v>6.25</v>
      </c>
      <c r="F22" s="7">
        <v>5</v>
      </c>
      <c r="G22" s="23">
        <f t="shared" si="0"/>
        <v>24.1</v>
      </c>
      <c r="H22" s="11"/>
    </row>
    <row r="23" spans="1:8" ht="24" customHeight="1">
      <c r="A23" s="11">
        <v>17</v>
      </c>
      <c r="B23" s="5" t="s">
        <v>17</v>
      </c>
      <c r="C23" s="6"/>
      <c r="D23" s="7">
        <v>2</v>
      </c>
      <c r="E23" s="7">
        <v>5.5</v>
      </c>
      <c r="F23" s="7">
        <v>3.6</v>
      </c>
      <c r="G23" s="23">
        <f aca="true" t="shared" si="1" ref="G23:G38">F23+E23*2+D23*2</f>
        <v>18.6</v>
      </c>
      <c r="H23" s="11"/>
    </row>
    <row r="24" spans="1:8" ht="24" customHeight="1">
      <c r="A24" s="11">
        <v>18</v>
      </c>
      <c r="B24" s="5" t="s">
        <v>18</v>
      </c>
      <c r="C24" s="6" t="s">
        <v>10</v>
      </c>
      <c r="D24" s="7">
        <v>4.5</v>
      </c>
      <c r="E24" s="7">
        <v>7.75</v>
      </c>
      <c r="F24" s="7">
        <v>8</v>
      </c>
      <c r="G24" s="23">
        <f t="shared" si="1"/>
        <v>32.5</v>
      </c>
      <c r="H24" s="12"/>
    </row>
    <row r="25" spans="1:8" ht="24" customHeight="1">
      <c r="A25" s="11">
        <v>19</v>
      </c>
      <c r="B25" s="5" t="s">
        <v>19</v>
      </c>
      <c r="C25" s="6" t="s">
        <v>10</v>
      </c>
      <c r="D25" s="7">
        <v>4.8</v>
      </c>
      <c r="E25" s="7">
        <v>6.5</v>
      </c>
      <c r="F25" s="7">
        <v>7.8</v>
      </c>
      <c r="G25" s="23">
        <f t="shared" si="1"/>
        <v>30.4</v>
      </c>
      <c r="H25" s="12"/>
    </row>
    <row r="26" spans="1:8" ht="24" customHeight="1">
      <c r="A26" s="11">
        <v>20</v>
      </c>
      <c r="B26" s="5" t="s">
        <v>46</v>
      </c>
      <c r="C26" s="6" t="s">
        <v>10</v>
      </c>
      <c r="D26" s="7">
        <v>3.5</v>
      </c>
      <c r="E26" s="7">
        <v>5.5</v>
      </c>
      <c r="F26" s="7">
        <v>5.8</v>
      </c>
      <c r="G26" s="23">
        <f t="shared" si="1"/>
        <v>23.8</v>
      </c>
      <c r="H26" s="12"/>
    </row>
    <row r="27" spans="1:8" ht="24" customHeight="1">
      <c r="A27" s="11">
        <v>21</v>
      </c>
      <c r="B27" s="5" t="s">
        <v>20</v>
      </c>
      <c r="C27" s="6"/>
      <c r="D27" s="7">
        <v>3.3</v>
      </c>
      <c r="E27" s="7">
        <v>6.25</v>
      </c>
      <c r="F27" s="7">
        <v>6.1</v>
      </c>
      <c r="G27" s="23">
        <f t="shared" si="1"/>
        <v>25.200000000000003</v>
      </c>
      <c r="H27" s="12"/>
    </row>
    <row r="28" spans="1:8" ht="24" customHeight="1">
      <c r="A28" s="11">
        <v>22</v>
      </c>
      <c r="B28" s="5" t="s">
        <v>47</v>
      </c>
      <c r="C28" s="6"/>
      <c r="D28" s="7">
        <v>3</v>
      </c>
      <c r="E28" s="7">
        <v>5.75</v>
      </c>
      <c r="F28" s="7">
        <v>3.5</v>
      </c>
      <c r="G28" s="23">
        <f t="shared" si="1"/>
        <v>21</v>
      </c>
      <c r="H28" s="12"/>
    </row>
    <row r="29" spans="1:8" ht="24" customHeight="1">
      <c r="A29" s="11">
        <v>23</v>
      </c>
      <c r="B29" s="5" t="s">
        <v>48</v>
      </c>
      <c r="C29" s="6" t="s">
        <v>10</v>
      </c>
      <c r="D29" s="7">
        <v>2.3</v>
      </c>
      <c r="E29" s="7">
        <v>6.25</v>
      </c>
      <c r="F29" s="7">
        <v>3</v>
      </c>
      <c r="G29" s="23">
        <f t="shared" si="1"/>
        <v>20.1</v>
      </c>
      <c r="H29" s="12"/>
    </row>
    <row r="30" spans="1:8" ht="24" customHeight="1">
      <c r="A30" s="11">
        <v>24</v>
      </c>
      <c r="B30" s="5" t="s">
        <v>49</v>
      </c>
      <c r="C30" s="6"/>
      <c r="D30" s="7">
        <v>1.3</v>
      </c>
      <c r="E30" s="7">
        <v>2.75</v>
      </c>
      <c r="F30" s="7">
        <v>3.7</v>
      </c>
      <c r="G30" s="23">
        <f t="shared" si="1"/>
        <v>11.799999999999999</v>
      </c>
      <c r="H30" s="12"/>
    </row>
    <row r="31" spans="1:8" ht="24" customHeight="1">
      <c r="A31" s="11">
        <v>25</v>
      </c>
      <c r="B31" s="3" t="s">
        <v>50</v>
      </c>
      <c r="C31" s="9"/>
      <c r="D31" s="7">
        <v>1.8</v>
      </c>
      <c r="E31" s="7">
        <v>7.25</v>
      </c>
      <c r="F31" s="7">
        <v>5.25</v>
      </c>
      <c r="G31" s="23">
        <f t="shared" si="1"/>
        <v>23.35</v>
      </c>
      <c r="H31" s="2"/>
    </row>
    <row r="32" spans="1:8" ht="24" customHeight="1">
      <c r="A32" s="11">
        <v>26</v>
      </c>
      <c r="B32" s="3" t="s">
        <v>51</v>
      </c>
      <c r="C32" s="9"/>
      <c r="D32" s="7">
        <v>1.3</v>
      </c>
      <c r="E32" s="7">
        <v>4</v>
      </c>
      <c r="F32" s="7">
        <v>2.7</v>
      </c>
      <c r="G32" s="23">
        <f t="shared" si="1"/>
        <v>13.299999999999999</v>
      </c>
      <c r="H32" s="2"/>
    </row>
    <row r="33" spans="1:8" ht="24" customHeight="1">
      <c r="A33" s="11">
        <v>27</v>
      </c>
      <c r="B33" s="3" t="s">
        <v>21</v>
      </c>
      <c r="C33" s="9" t="s">
        <v>10</v>
      </c>
      <c r="D33" s="7">
        <v>2.8</v>
      </c>
      <c r="E33" s="7">
        <v>6.5</v>
      </c>
      <c r="F33" s="7">
        <v>4.2</v>
      </c>
      <c r="G33" s="23">
        <f t="shared" si="1"/>
        <v>22.799999999999997</v>
      </c>
      <c r="H33" s="2"/>
    </row>
    <row r="34" spans="1:8" ht="24" customHeight="1">
      <c r="A34" s="11">
        <v>28</v>
      </c>
      <c r="B34" s="3" t="s">
        <v>25</v>
      </c>
      <c r="C34" s="9"/>
      <c r="D34" s="7">
        <v>1</v>
      </c>
      <c r="E34" s="7">
        <v>1</v>
      </c>
      <c r="F34" s="7">
        <v>2.4</v>
      </c>
      <c r="G34" s="23">
        <f t="shared" si="1"/>
        <v>6.4</v>
      </c>
      <c r="H34" s="2"/>
    </row>
    <row r="35" spans="1:8" ht="24" customHeight="1">
      <c r="A35" s="11">
        <v>29</v>
      </c>
      <c r="B35" s="3" t="s">
        <v>22</v>
      </c>
      <c r="C35" s="9" t="s">
        <v>10</v>
      </c>
      <c r="D35" s="7">
        <v>3.8</v>
      </c>
      <c r="E35" s="7">
        <v>6</v>
      </c>
      <c r="F35" s="7">
        <v>5.9</v>
      </c>
      <c r="G35" s="23">
        <f t="shared" si="1"/>
        <v>25.5</v>
      </c>
      <c r="H35" s="2"/>
    </row>
    <row r="36" spans="1:8" ht="24" customHeight="1">
      <c r="A36" s="11">
        <v>30</v>
      </c>
      <c r="B36" s="3" t="s">
        <v>23</v>
      </c>
      <c r="C36" s="9"/>
      <c r="D36" s="7">
        <v>2</v>
      </c>
      <c r="E36" s="7">
        <v>1.75</v>
      </c>
      <c r="F36" s="7">
        <v>2.8</v>
      </c>
      <c r="G36" s="23">
        <f t="shared" si="1"/>
        <v>10.3</v>
      </c>
      <c r="H36" s="2"/>
    </row>
    <row r="37" spans="1:8" ht="24" customHeight="1">
      <c r="A37" s="11">
        <v>31</v>
      </c>
      <c r="B37" s="3" t="s">
        <v>52</v>
      </c>
      <c r="C37" s="9"/>
      <c r="D37" s="7">
        <v>2</v>
      </c>
      <c r="E37" s="7">
        <v>3.25</v>
      </c>
      <c r="F37" s="7">
        <v>3</v>
      </c>
      <c r="G37" s="23">
        <f t="shared" si="1"/>
        <v>13.5</v>
      </c>
      <c r="H37" s="2"/>
    </row>
    <row r="38" spans="1:8" ht="24" customHeight="1">
      <c r="A38" s="11">
        <v>32</v>
      </c>
      <c r="B38" s="3" t="s">
        <v>24</v>
      </c>
      <c r="C38" s="9" t="s">
        <v>10</v>
      </c>
      <c r="D38" s="7">
        <v>4.5</v>
      </c>
      <c r="E38" s="7">
        <v>7.5</v>
      </c>
      <c r="F38" s="7">
        <v>5.2</v>
      </c>
      <c r="G38" s="23">
        <f t="shared" si="1"/>
        <v>29.2</v>
      </c>
      <c r="H38" s="2"/>
    </row>
    <row r="39" spans="1:8" ht="24" customHeight="1">
      <c r="A39" s="11">
        <v>33</v>
      </c>
      <c r="B39" s="3" t="s">
        <v>53</v>
      </c>
      <c r="C39" s="9"/>
      <c r="D39" s="7">
        <v>1.5</v>
      </c>
      <c r="E39" s="7">
        <v>3.75</v>
      </c>
      <c r="F39" s="7">
        <v>2</v>
      </c>
      <c r="G39" s="23">
        <f aca="true" t="shared" si="2" ref="G39:G53">F39+E39*2+D39*2</f>
        <v>12.5</v>
      </c>
      <c r="H39" s="2"/>
    </row>
    <row r="40" spans="1:8" ht="24" customHeight="1">
      <c r="A40" s="11">
        <v>34</v>
      </c>
      <c r="B40" s="3" t="s">
        <v>54</v>
      </c>
      <c r="C40" s="9"/>
      <c r="D40" s="7"/>
      <c r="E40" s="7">
        <v>2.5</v>
      </c>
      <c r="F40" s="7"/>
      <c r="G40" s="23">
        <f t="shared" si="2"/>
        <v>5</v>
      </c>
      <c r="H40" s="2"/>
    </row>
    <row r="41" spans="1:8" ht="24" customHeight="1">
      <c r="A41" s="11">
        <v>35</v>
      </c>
      <c r="B41" s="3" t="s">
        <v>55</v>
      </c>
      <c r="C41" s="9" t="s">
        <v>10</v>
      </c>
      <c r="D41" s="8">
        <v>2</v>
      </c>
      <c r="E41" s="8">
        <v>3.5</v>
      </c>
      <c r="F41" s="8">
        <v>2.4</v>
      </c>
      <c r="G41" s="23">
        <f t="shared" si="2"/>
        <v>13.4</v>
      </c>
      <c r="H41" s="2"/>
    </row>
    <row r="42" spans="1:8" ht="24" customHeight="1">
      <c r="A42" s="11">
        <v>36</v>
      </c>
      <c r="B42" s="3" t="s">
        <v>56</v>
      </c>
      <c r="C42" s="9" t="s">
        <v>10</v>
      </c>
      <c r="D42" s="7">
        <v>3</v>
      </c>
      <c r="E42" s="7">
        <v>6.5</v>
      </c>
      <c r="F42" s="7">
        <v>4.4</v>
      </c>
      <c r="G42" s="23">
        <f t="shared" si="2"/>
        <v>23.4</v>
      </c>
      <c r="H42" s="2"/>
    </row>
    <row r="43" spans="1:8" ht="24" customHeight="1">
      <c r="A43" s="11">
        <v>37</v>
      </c>
      <c r="B43" s="3" t="s">
        <v>26</v>
      </c>
      <c r="C43" s="9"/>
      <c r="D43" s="7">
        <v>2</v>
      </c>
      <c r="E43" s="7">
        <v>2.5</v>
      </c>
      <c r="F43" s="7">
        <v>4.2</v>
      </c>
      <c r="G43" s="23">
        <f t="shared" si="2"/>
        <v>13.2</v>
      </c>
      <c r="H43" s="2"/>
    </row>
    <row r="44" spans="1:8" ht="24" customHeight="1">
      <c r="A44" s="11">
        <v>38</v>
      </c>
      <c r="B44" s="3" t="s">
        <v>12</v>
      </c>
      <c r="C44" s="9"/>
      <c r="D44" s="7">
        <v>1.8</v>
      </c>
      <c r="E44" s="7">
        <v>2.75</v>
      </c>
      <c r="F44" s="7">
        <v>3.9</v>
      </c>
      <c r="G44" s="23">
        <f t="shared" si="2"/>
        <v>13</v>
      </c>
      <c r="H44" s="2"/>
    </row>
    <row r="45" spans="1:8" ht="24" customHeight="1">
      <c r="A45" s="11">
        <v>39</v>
      </c>
      <c r="B45" s="3" t="s">
        <v>27</v>
      </c>
      <c r="C45" s="9" t="s">
        <v>10</v>
      </c>
      <c r="D45" s="7">
        <v>2.5</v>
      </c>
      <c r="E45" s="7">
        <v>3.75</v>
      </c>
      <c r="F45" s="7">
        <v>4</v>
      </c>
      <c r="G45" s="23">
        <f t="shared" si="2"/>
        <v>16.5</v>
      </c>
      <c r="H45" s="2"/>
    </row>
    <row r="46" spans="1:8" ht="24" customHeight="1">
      <c r="A46" s="11">
        <v>40</v>
      </c>
      <c r="B46" s="3" t="s">
        <v>28</v>
      </c>
      <c r="C46" s="9"/>
      <c r="D46" s="7">
        <v>1.5</v>
      </c>
      <c r="E46" s="7">
        <v>1.75</v>
      </c>
      <c r="F46" s="7">
        <v>2.5</v>
      </c>
      <c r="G46" s="23">
        <f t="shared" si="2"/>
        <v>9</v>
      </c>
      <c r="H46" s="2"/>
    </row>
    <row r="47" spans="1:8" ht="24" customHeight="1">
      <c r="A47" s="11">
        <v>41</v>
      </c>
      <c r="B47" s="3" t="s">
        <v>29</v>
      </c>
      <c r="C47" s="9"/>
      <c r="D47" s="7">
        <v>2.5</v>
      </c>
      <c r="E47" s="7">
        <v>3.5</v>
      </c>
      <c r="F47" s="7">
        <v>3.8</v>
      </c>
      <c r="G47" s="23">
        <f t="shared" si="2"/>
        <v>15.8</v>
      </c>
      <c r="H47" s="2"/>
    </row>
    <row r="48" spans="1:8" ht="24" customHeight="1">
      <c r="A48" s="11">
        <v>42</v>
      </c>
      <c r="B48" s="3" t="s">
        <v>30</v>
      </c>
      <c r="C48" s="9"/>
      <c r="D48" s="7">
        <v>2.8</v>
      </c>
      <c r="E48" s="7">
        <v>7.75</v>
      </c>
      <c r="F48" s="7">
        <v>7.8</v>
      </c>
      <c r="G48" s="23">
        <f t="shared" si="2"/>
        <v>28.9</v>
      </c>
      <c r="H48" s="4"/>
    </row>
    <row r="49" spans="1:8" ht="24" customHeight="1">
      <c r="A49" s="11">
        <v>43</v>
      </c>
      <c r="B49" s="3" t="s">
        <v>31</v>
      </c>
      <c r="C49" s="9"/>
      <c r="D49" s="8">
        <v>2.5</v>
      </c>
      <c r="E49" s="8">
        <v>3.25</v>
      </c>
      <c r="F49" s="8">
        <v>3.6</v>
      </c>
      <c r="G49" s="23">
        <f t="shared" si="2"/>
        <v>15.1</v>
      </c>
      <c r="H49" s="4"/>
    </row>
    <row r="50" spans="1:8" ht="24" customHeight="1">
      <c r="A50" s="11">
        <v>44</v>
      </c>
      <c r="B50" s="3" t="s">
        <v>32</v>
      </c>
      <c r="C50" s="9"/>
      <c r="D50" s="7">
        <v>2.8</v>
      </c>
      <c r="E50" s="7">
        <v>4.25</v>
      </c>
      <c r="F50" s="7">
        <v>4</v>
      </c>
      <c r="G50" s="23">
        <f t="shared" si="2"/>
        <v>18.1</v>
      </c>
      <c r="H50" s="4"/>
    </row>
    <row r="51" spans="1:8" ht="24" customHeight="1">
      <c r="A51" s="11">
        <v>45</v>
      </c>
      <c r="B51" s="3" t="s">
        <v>57</v>
      </c>
      <c r="C51" s="9"/>
      <c r="D51" s="7">
        <v>2.8</v>
      </c>
      <c r="E51" s="7">
        <v>4.75</v>
      </c>
      <c r="F51" s="7">
        <v>4.7</v>
      </c>
      <c r="G51" s="23">
        <f t="shared" si="2"/>
        <v>19.799999999999997</v>
      </c>
      <c r="H51" s="4"/>
    </row>
    <row r="52" spans="1:8" ht="24" customHeight="1">
      <c r="A52" s="11">
        <v>46</v>
      </c>
      <c r="B52" s="3" t="s">
        <v>33</v>
      </c>
      <c r="C52" s="9" t="s">
        <v>10</v>
      </c>
      <c r="D52" s="7">
        <v>3</v>
      </c>
      <c r="E52" s="7">
        <v>4.5</v>
      </c>
      <c r="F52" s="7">
        <v>4.4</v>
      </c>
      <c r="G52" s="23">
        <f t="shared" si="2"/>
        <v>19.4</v>
      </c>
      <c r="H52" s="4"/>
    </row>
    <row r="53" spans="1:8" ht="24" customHeight="1">
      <c r="A53" s="42">
        <v>47</v>
      </c>
      <c r="B53" s="43" t="s">
        <v>34</v>
      </c>
      <c r="C53" s="44" t="s">
        <v>10</v>
      </c>
      <c r="D53" s="45">
        <v>2.3</v>
      </c>
      <c r="E53" s="45">
        <v>4</v>
      </c>
      <c r="F53" s="45">
        <v>6.5</v>
      </c>
      <c r="G53" s="46">
        <f t="shared" si="2"/>
        <v>19.1</v>
      </c>
      <c r="H53" s="47"/>
    </row>
    <row r="54" spans="1:8" ht="22.5" customHeight="1">
      <c r="A54" s="91" t="s">
        <v>67</v>
      </c>
      <c r="B54" s="91"/>
      <c r="C54" s="91"/>
      <c r="D54" s="52">
        <f>SUM(D7:D53)/COUNT(D7:D53)</f>
        <v>2.482608695652173</v>
      </c>
      <c r="E54" s="52">
        <f>SUM(E7:E53)/COUNT(E7:E53)</f>
        <v>4.627659574468085</v>
      </c>
      <c r="F54" s="52">
        <f>SUM(F7:F53)/COUNT(F7:F53)</f>
        <v>4.63695652173913</v>
      </c>
      <c r="G54" s="52">
        <f>SUM(G7:G53)/COUNT(G7:G53)</f>
        <v>18.6531914893617</v>
      </c>
      <c r="H54" s="48"/>
    </row>
    <row r="55" spans="1:8" ht="22.5" customHeight="1">
      <c r="A55" s="92" t="s">
        <v>68</v>
      </c>
      <c r="B55" s="92"/>
      <c r="C55" s="92"/>
      <c r="D55" s="53">
        <v>2.93</v>
      </c>
      <c r="E55" s="53">
        <v>3.78</v>
      </c>
      <c r="F55" s="53">
        <v>3.9</v>
      </c>
      <c r="G55" s="53">
        <v>17.32</v>
      </c>
      <c r="H55" s="48"/>
    </row>
    <row r="56" spans="1:8" ht="22.5" customHeight="1">
      <c r="A56" s="93" t="s">
        <v>69</v>
      </c>
      <c r="B56" s="93"/>
      <c r="C56" s="93"/>
      <c r="D56" s="49">
        <f>D54-D55</f>
        <v>-0.44739130434782703</v>
      </c>
      <c r="E56" s="49">
        <f>E54-E55</f>
        <v>0.8476595744680853</v>
      </c>
      <c r="F56" s="49">
        <f>F54-F55</f>
        <v>0.7369565217391298</v>
      </c>
      <c r="G56" s="49">
        <f>G54-G55</f>
        <v>1.333191489361699</v>
      </c>
      <c r="H56" s="48"/>
    </row>
    <row r="57" spans="1:8" ht="19.5" customHeight="1">
      <c r="A57" s="94" t="s">
        <v>70</v>
      </c>
      <c r="B57" s="94"/>
      <c r="C57" s="94"/>
      <c r="D57" s="54">
        <v>3.43</v>
      </c>
      <c r="E57" s="54">
        <v>4.61</v>
      </c>
      <c r="F57" s="54">
        <v>4.28</v>
      </c>
      <c r="G57" s="55">
        <v>20.36</v>
      </c>
      <c r="H57" s="54"/>
    </row>
    <row r="58" spans="1:8" ht="19.5" customHeight="1">
      <c r="A58" s="90" t="s">
        <v>69</v>
      </c>
      <c r="B58" s="90"/>
      <c r="C58" s="90"/>
      <c r="D58" s="56">
        <f>D54-D57</f>
        <v>-0.947391304347827</v>
      </c>
      <c r="E58" s="56">
        <f>E54-E57</f>
        <v>0.01765957446808475</v>
      </c>
      <c r="F58" s="56">
        <f>F54-F57</f>
        <v>0.3569565217391295</v>
      </c>
      <c r="G58" s="56">
        <f>G54-G57</f>
        <v>-1.7068085106383002</v>
      </c>
      <c r="H58" s="54"/>
    </row>
    <row r="59" ht="19.5" customHeight="1"/>
    <row r="60" spans="1:9" ht="19.5" customHeight="1">
      <c r="A60" s="27" t="s">
        <v>63</v>
      </c>
      <c r="B60" s="28"/>
      <c r="C60" s="28"/>
      <c r="D60" s="29"/>
      <c r="E60" s="29"/>
      <c r="F60" s="29"/>
      <c r="G60" s="30">
        <f>SUMPRODUCT((G7:G53&gt;=25)*(G7:G53&lt;=50))</f>
        <v>8</v>
      </c>
      <c r="H60" s="30"/>
      <c r="I60" s="31"/>
    </row>
    <row r="61" spans="1:9" ht="19.5" customHeight="1">
      <c r="A61" s="32" t="s">
        <v>64</v>
      </c>
      <c r="B61" s="33"/>
      <c r="C61" s="33"/>
      <c r="D61" s="34">
        <f>SUMPRODUCT((D7:D53&gt;=5)*(D7:D53&lt;=10))</f>
        <v>0</v>
      </c>
      <c r="E61" s="34">
        <f>SUMPRODUCT((E7:E53&gt;=5)*(E7:E53&lt;=10))</f>
        <v>20</v>
      </c>
      <c r="F61" s="34">
        <f>SUMPRODUCT((F7:F53&gt;=5)*(F7:F53&lt;=10))</f>
        <v>18</v>
      </c>
      <c r="G61" s="35"/>
      <c r="H61" s="35"/>
      <c r="I61" s="31"/>
    </row>
    <row r="62" spans="1:9" ht="19.5" customHeight="1">
      <c r="A62" s="32" t="s">
        <v>65</v>
      </c>
      <c r="B62" s="33"/>
      <c r="C62" s="33"/>
      <c r="D62" s="36">
        <f>MAX(D7:D53)</f>
        <v>4.8</v>
      </c>
      <c r="E62" s="36">
        <f>MAX(E7:E53)</f>
        <v>8</v>
      </c>
      <c r="F62" s="36">
        <f>MAX(F7:F53)</f>
        <v>9.15</v>
      </c>
      <c r="G62" s="36">
        <f>MAX(G7:G53)</f>
        <v>32.5</v>
      </c>
      <c r="H62" s="37"/>
      <c r="I62" s="31"/>
    </row>
    <row r="63" spans="1:9" ht="19.5" customHeight="1">
      <c r="A63" s="38" t="s">
        <v>66</v>
      </c>
      <c r="B63" s="39"/>
      <c r="C63" s="39"/>
      <c r="D63" s="40">
        <f>MIN(D7:D53)</f>
        <v>0.5</v>
      </c>
      <c r="E63" s="40">
        <f>MIN(E7:E53)</f>
        <v>1</v>
      </c>
      <c r="F63" s="40">
        <f>MIN(F7:F53)</f>
        <v>2</v>
      </c>
      <c r="G63" s="40">
        <f>MIN(G7:G53)</f>
        <v>5</v>
      </c>
      <c r="H63" s="41"/>
      <c r="I63" s="31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12">
    <mergeCell ref="A58:C58"/>
    <mergeCell ref="A54:C54"/>
    <mergeCell ref="A55:C55"/>
    <mergeCell ref="A56:C56"/>
    <mergeCell ref="A57:C57"/>
    <mergeCell ref="A2:H2"/>
    <mergeCell ref="A4:A5"/>
    <mergeCell ref="B4:B5"/>
    <mergeCell ref="C4:C5"/>
    <mergeCell ref="D4:G4"/>
    <mergeCell ref="H4:H5"/>
    <mergeCell ref="A3:H3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M16" sqref="M16"/>
    </sheetView>
  </sheetViews>
  <sheetFormatPr defaultColWidth="9.00390625" defaultRowHeight="15.75"/>
  <cols>
    <col min="1" max="1" width="6.125" style="0" customWidth="1"/>
    <col min="2" max="2" width="22.50390625" style="0" customWidth="1"/>
    <col min="7" max="7" width="9.00390625" style="25" customWidth="1"/>
  </cols>
  <sheetData>
    <row r="1" spans="1:26" ht="24" customHeight="1">
      <c r="A1" s="15" t="s">
        <v>0</v>
      </c>
      <c r="B1" s="15"/>
      <c r="C1" s="15"/>
      <c r="D1" s="15"/>
      <c r="E1" s="15"/>
      <c r="F1" s="15"/>
      <c r="G1" s="21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>
      <c r="A2" s="95" t="s">
        <v>75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8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88" t="s">
        <v>5</v>
      </c>
    </row>
    <row r="5" spans="1:8" ht="24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22" t="s">
        <v>9</v>
      </c>
      <c r="H5" s="89"/>
    </row>
    <row r="6" spans="1:8" ht="24" customHeight="1">
      <c r="A6" s="75">
        <v>1</v>
      </c>
      <c r="B6" s="75">
        <v>2</v>
      </c>
      <c r="C6" s="75">
        <v>3</v>
      </c>
      <c r="D6" s="10">
        <v>4</v>
      </c>
      <c r="E6" s="10">
        <v>5</v>
      </c>
      <c r="F6" s="10">
        <v>6</v>
      </c>
      <c r="G6" s="22">
        <v>7</v>
      </c>
      <c r="H6" s="75">
        <v>8</v>
      </c>
    </row>
    <row r="7" spans="1:8" ht="21.75" customHeight="1">
      <c r="A7" s="11">
        <v>1</v>
      </c>
      <c r="B7" s="5" t="s">
        <v>35</v>
      </c>
      <c r="C7" s="6" t="s">
        <v>10</v>
      </c>
      <c r="D7" s="7">
        <v>3.5</v>
      </c>
      <c r="E7" s="7">
        <v>8</v>
      </c>
      <c r="F7" s="7">
        <v>9.15</v>
      </c>
      <c r="G7" s="23">
        <f aca="true" t="shared" si="0" ref="G7:G53">F7+E7*2+D7*2</f>
        <v>32.15</v>
      </c>
      <c r="H7" s="11"/>
    </row>
    <row r="8" spans="1:8" ht="21.75" customHeight="1">
      <c r="A8" s="11">
        <v>2</v>
      </c>
      <c r="B8" s="5" t="s">
        <v>11</v>
      </c>
      <c r="C8" s="6"/>
      <c r="D8" s="7">
        <v>1.5</v>
      </c>
      <c r="E8" s="7">
        <v>2.25</v>
      </c>
      <c r="F8" s="7">
        <v>3.8</v>
      </c>
      <c r="G8" s="23">
        <f t="shared" si="0"/>
        <v>11.3</v>
      </c>
      <c r="H8" s="11"/>
    </row>
    <row r="9" spans="1:8" ht="21.75" customHeight="1">
      <c r="A9" s="11">
        <v>3</v>
      </c>
      <c r="B9" s="5" t="s">
        <v>13</v>
      </c>
      <c r="C9" s="6" t="s">
        <v>10</v>
      </c>
      <c r="D9" s="7">
        <v>2</v>
      </c>
      <c r="E9" s="7">
        <v>4.25</v>
      </c>
      <c r="F9" s="7">
        <v>5.2</v>
      </c>
      <c r="G9" s="23">
        <f t="shared" si="0"/>
        <v>17.7</v>
      </c>
      <c r="H9" s="11"/>
    </row>
    <row r="10" spans="1:8" ht="21.75" customHeight="1">
      <c r="A10" s="11">
        <v>4</v>
      </c>
      <c r="B10" s="5" t="s">
        <v>36</v>
      </c>
      <c r="C10" s="6"/>
      <c r="D10" s="7">
        <v>2.3</v>
      </c>
      <c r="E10" s="7">
        <v>5</v>
      </c>
      <c r="F10" s="7">
        <v>4.2</v>
      </c>
      <c r="G10" s="23">
        <f t="shared" si="0"/>
        <v>18.799999999999997</v>
      </c>
      <c r="H10" s="11"/>
    </row>
    <row r="11" spans="1:8" ht="21.75" customHeight="1">
      <c r="A11" s="11">
        <v>5</v>
      </c>
      <c r="B11" s="5" t="s">
        <v>14</v>
      </c>
      <c r="C11" s="6"/>
      <c r="D11" s="7">
        <v>3</v>
      </c>
      <c r="E11" s="7">
        <v>5</v>
      </c>
      <c r="F11" s="7">
        <v>5.4</v>
      </c>
      <c r="G11" s="23">
        <f t="shared" si="0"/>
        <v>21.4</v>
      </c>
      <c r="H11" s="11"/>
    </row>
    <row r="12" spans="1:8" ht="21.75" customHeight="1">
      <c r="A12" s="11">
        <v>6</v>
      </c>
      <c r="B12" s="5" t="s">
        <v>37</v>
      </c>
      <c r="C12" s="6" t="s">
        <v>10</v>
      </c>
      <c r="D12" s="7">
        <v>2.5</v>
      </c>
      <c r="E12" s="7">
        <v>3.25</v>
      </c>
      <c r="F12" s="7">
        <v>5.8</v>
      </c>
      <c r="G12" s="23">
        <f t="shared" si="0"/>
        <v>17.3</v>
      </c>
      <c r="H12" s="11"/>
    </row>
    <row r="13" spans="1:8" ht="21.75" customHeight="1">
      <c r="A13" s="11">
        <v>7</v>
      </c>
      <c r="B13" s="5" t="s">
        <v>38</v>
      </c>
      <c r="C13" s="6" t="s">
        <v>10</v>
      </c>
      <c r="D13" s="7">
        <v>2.8</v>
      </c>
      <c r="E13" s="7">
        <v>5.75</v>
      </c>
      <c r="F13" s="7">
        <v>7.6</v>
      </c>
      <c r="G13" s="23">
        <f t="shared" si="0"/>
        <v>24.700000000000003</v>
      </c>
      <c r="H13" s="11"/>
    </row>
    <row r="14" spans="1:8" ht="21.75" customHeight="1">
      <c r="A14" s="11">
        <v>8</v>
      </c>
      <c r="B14" s="5" t="s">
        <v>39</v>
      </c>
      <c r="C14" s="6"/>
      <c r="D14" s="7">
        <v>4.5</v>
      </c>
      <c r="E14" s="7">
        <v>6.75</v>
      </c>
      <c r="F14" s="7">
        <v>4.2</v>
      </c>
      <c r="G14" s="23">
        <f t="shared" si="0"/>
        <v>26.7</v>
      </c>
      <c r="H14" s="11"/>
    </row>
    <row r="15" spans="1:8" ht="21.75" customHeight="1">
      <c r="A15" s="11">
        <v>9</v>
      </c>
      <c r="B15" s="5" t="s">
        <v>40</v>
      </c>
      <c r="C15" s="6"/>
      <c r="D15" s="7">
        <v>0.5</v>
      </c>
      <c r="E15" s="7">
        <v>3.5</v>
      </c>
      <c r="F15" s="7">
        <v>3</v>
      </c>
      <c r="G15" s="23">
        <f t="shared" si="0"/>
        <v>11</v>
      </c>
      <c r="H15" s="11"/>
    </row>
    <row r="16" spans="1:8" ht="21.75" customHeight="1">
      <c r="A16" s="11">
        <v>10</v>
      </c>
      <c r="B16" s="5" t="s">
        <v>41</v>
      </c>
      <c r="C16" s="6" t="s">
        <v>10</v>
      </c>
      <c r="D16" s="7">
        <v>2</v>
      </c>
      <c r="E16" s="7">
        <v>4.25</v>
      </c>
      <c r="F16" s="7">
        <v>4.5</v>
      </c>
      <c r="G16" s="23">
        <f t="shared" si="0"/>
        <v>17</v>
      </c>
      <c r="H16" s="11"/>
    </row>
    <row r="17" spans="1:8" ht="21.75" customHeight="1">
      <c r="A17" s="11">
        <v>11</v>
      </c>
      <c r="B17" s="5" t="s">
        <v>15</v>
      </c>
      <c r="C17" s="6"/>
      <c r="D17" s="7">
        <v>2.5</v>
      </c>
      <c r="E17" s="7">
        <v>3.5</v>
      </c>
      <c r="F17" s="7">
        <v>4.6</v>
      </c>
      <c r="G17" s="23">
        <f t="shared" si="0"/>
        <v>16.6</v>
      </c>
      <c r="H17" s="11"/>
    </row>
    <row r="18" spans="1:8" ht="21.75" customHeight="1">
      <c r="A18" s="11">
        <v>12</v>
      </c>
      <c r="B18" s="5" t="s">
        <v>42</v>
      </c>
      <c r="C18" s="6"/>
      <c r="D18" s="7">
        <v>1.3</v>
      </c>
      <c r="E18" s="7">
        <v>2.75</v>
      </c>
      <c r="F18" s="7">
        <v>4.2</v>
      </c>
      <c r="G18" s="23">
        <f t="shared" si="0"/>
        <v>12.299999999999999</v>
      </c>
      <c r="H18" s="11"/>
    </row>
    <row r="19" spans="1:8" ht="21.75" customHeight="1">
      <c r="A19" s="11">
        <v>13</v>
      </c>
      <c r="B19" s="5" t="s">
        <v>16</v>
      </c>
      <c r="C19" s="6" t="s">
        <v>10</v>
      </c>
      <c r="D19" s="7">
        <v>0.8</v>
      </c>
      <c r="E19" s="7">
        <v>3</v>
      </c>
      <c r="F19" s="7">
        <v>5.3</v>
      </c>
      <c r="G19" s="23">
        <f t="shared" si="0"/>
        <v>12.9</v>
      </c>
      <c r="H19" s="11"/>
    </row>
    <row r="20" spans="1:8" ht="21.75" customHeight="1">
      <c r="A20" s="11">
        <v>14</v>
      </c>
      <c r="B20" s="5" t="s">
        <v>43</v>
      </c>
      <c r="C20" s="6" t="s">
        <v>10</v>
      </c>
      <c r="D20" s="7">
        <v>3.5</v>
      </c>
      <c r="E20" s="7">
        <v>4</v>
      </c>
      <c r="F20" s="7">
        <v>5</v>
      </c>
      <c r="G20" s="23">
        <f t="shared" si="0"/>
        <v>20</v>
      </c>
      <c r="H20" s="11"/>
    </row>
    <row r="21" spans="1:8" ht="21.75" customHeight="1">
      <c r="A21" s="11">
        <v>15</v>
      </c>
      <c r="B21" s="5" t="s">
        <v>44</v>
      </c>
      <c r="C21" s="6" t="s">
        <v>10</v>
      </c>
      <c r="D21" s="7">
        <v>1.3</v>
      </c>
      <c r="E21" s="7">
        <v>7.5</v>
      </c>
      <c r="F21" s="7">
        <v>5.2</v>
      </c>
      <c r="G21" s="23">
        <f t="shared" si="0"/>
        <v>22.8</v>
      </c>
      <c r="H21" s="11"/>
    </row>
    <row r="22" spans="1:8" ht="21.75" customHeight="1">
      <c r="A22" s="11">
        <v>16</v>
      </c>
      <c r="B22" s="5" t="s">
        <v>45</v>
      </c>
      <c r="C22" s="6" t="s">
        <v>10</v>
      </c>
      <c r="D22" s="7">
        <v>3.3</v>
      </c>
      <c r="E22" s="7">
        <v>6.25</v>
      </c>
      <c r="F22" s="7">
        <v>5</v>
      </c>
      <c r="G22" s="23">
        <f t="shared" si="0"/>
        <v>24.1</v>
      </c>
      <c r="H22" s="11"/>
    </row>
    <row r="23" spans="1:8" ht="21.75" customHeight="1">
      <c r="A23" s="11">
        <v>17</v>
      </c>
      <c r="B23" s="5" t="s">
        <v>17</v>
      </c>
      <c r="C23" s="6"/>
      <c r="D23" s="7">
        <v>2</v>
      </c>
      <c r="E23" s="7">
        <v>5.5</v>
      </c>
      <c r="F23" s="7">
        <v>3.6</v>
      </c>
      <c r="G23" s="23">
        <f t="shared" si="0"/>
        <v>18.6</v>
      </c>
      <c r="H23" s="11"/>
    </row>
    <row r="24" spans="1:8" ht="21.75" customHeight="1">
      <c r="A24" s="11">
        <v>18</v>
      </c>
      <c r="B24" s="5" t="s">
        <v>18</v>
      </c>
      <c r="C24" s="6" t="s">
        <v>10</v>
      </c>
      <c r="D24" s="7">
        <v>4.5</v>
      </c>
      <c r="E24" s="7">
        <v>7.75</v>
      </c>
      <c r="F24" s="7">
        <v>8</v>
      </c>
      <c r="G24" s="23">
        <f t="shared" si="0"/>
        <v>32.5</v>
      </c>
      <c r="H24" s="12"/>
    </row>
    <row r="25" spans="1:8" ht="21.75" customHeight="1">
      <c r="A25" s="11">
        <v>19</v>
      </c>
      <c r="B25" s="5" t="s">
        <v>19</v>
      </c>
      <c r="C25" s="6" t="s">
        <v>10</v>
      </c>
      <c r="D25" s="7">
        <v>4.8</v>
      </c>
      <c r="E25" s="7">
        <v>6.5</v>
      </c>
      <c r="F25" s="7">
        <v>7.8</v>
      </c>
      <c r="G25" s="23">
        <f t="shared" si="0"/>
        <v>30.4</v>
      </c>
      <c r="H25" s="12"/>
    </row>
    <row r="26" spans="1:8" ht="21.75" customHeight="1">
      <c r="A26" s="11">
        <v>20</v>
      </c>
      <c r="B26" s="5" t="s">
        <v>46</v>
      </c>
      <c r="C26" s="6" t="s">
        <v>10</v>
      </c>
      <c r="D26" s="7">
        <v>3.5</v>
      </c>
      <c r="E26" s="7">
        <v>5.5</v>
      </c>
      <c r="F26" s="7">
        <v>5.8</v>
      </c>
      <c r="G26" s="23">
        <f t="shared" si="0"/>
        <v>23.8</v>
      </c>
      <c r="H26" s="12"/>
    </row>
    <row r="27" spans="1:8" ht="21.75" customHeight="1">
      <c r="A27" s="11">
        <v>21</v>
      </c>
      <c r="B27" s="5" t="s">
        <v>20</v>
      </c>
      <c r="C27" s="6"/>
      <c r="D27" s="7">
        <v>3.3</v>
      </c>
      <c r="E27" s="7">
        <v>6.25</v>
      </c>
      <c r="F27" s="7">
        <v>6.1</v>
      </c>
      <c r="G27" s="23">
        <f t="shared" si="0"/>
        <v>25.200000000000003</v>
      </c>
      <c r="H27" s="12"/>
    </row>
    <row r="28" spans="1:8" ht="21.75" customHeight="1">
      <c r="A28" s="11">
        <v>22</v>
      </c>
      <c r="B28" s="5" t="s">
        <v>47</v>
      </c>
      <c r="C28" s="6"/>
      <c r="D28" s="7">
        <v>3</v>
      </c>
      <c r="E28" s="7">
        <v>5.75</v>
      </c>
      <c r="F28" s="7">
        <v>3.5</v>
      </c>
      <c r="G28" s="23">
        <f t="shared" si="0"/>
        <v>21</v>
      </c>
      <c r="H28" s="12"/>
    </row>
    <row r="29" spans="1:8" ht="21.75" customHeight="1">
      <c r="A29" s="11">
        <v>23</v>
      </c>
      <c r="B29" s="5" t="s">
        <v>48</v>
      </c>
      <c r="C29" s="6" t="s">
        <v>10</v>
      </c>
      <c r="D29" s="7">
        <v>2.3</v>
      </c>
      <c r="E29" s="7">
        <v>6.25</v>
      </c>
      <c r="F29" s="7">
        <v>3</v>
      </c>
      <c r="G29" s="23">
        <f t="shared" si="0"/>
        <v>20.1</v>
      </c>
      <c r="H29" s="12"/>
    </row>
    <row r="30" spans="1:8" ht="21.75" customHeight="1">
      <c r="A30" s="11">
        <v>24</v>
      </c>
      <c r="B30" s="5" t="s">
        <v>49</v>
      </c>
      <c r="C30" s="6"/>
      <c r="D30" s="7">
        <v>1.3</v>
      </c>
      <c r="E30" s="7">
        <v>2.75</v>
      </c>
      <c r="F30" s="7">
        <v>3.7</v>
      </c>
      <c r="G30" s="23">
        <f t="shared" si="0"/>
        <v>11.799999999999999</v>
      </c>
      <c r="H30" s="12"/>
    </row>
    <row r="31" spans="1:8" ht="21.75" customHeight="1">
      <c r="A31" s="11">
        <v>25</v>
      </c>
      <c r="B31" s="3" t="s">
        <v>50</v>
      </c>
      <c r="C31" s="9"/>
      <c r="D31" s="7">
        <v>1.8</v>
      </c>
      <c r="E31" s="7">
        <v>7.25</v>
      </c>
      <c r="F31" s="7">
        <v>5.25</v>
      </c>
      <c r="G31" s="23">
        <f t="shared" si="0"/>
        <v>23.35</v>
      </c>
      <c r="H31" s="2"/>
    </row>
    <row r="32" spans="1:8" ht="21.75" customHeight="1">
      <c r="A32" s="11">
        <v>26</v>
      </c>
      <c r="B32" s="3" t="s">
        <v>51</v>
      </c>
      <c r="C32" s="9"/>
      <c r="D32" s="7">
        <v>1.3</v>
      </c>
      <c r="E32" s="7">
        <v>4</v>
      </c>
      <c r="F32" s="7">
        <v>2.7</v>
      </c>
      <c r="G32" s="23">
        <f t="shared" si="0"/>
        <v>13.299999999999999</v>
      </c>
      <c r="H32" s="2"/>
    </row>
    <row r="33" spans="1:8" ht="21.75" customHeight="1">
      <c r="A33" s="11">
        <v>27</v>
      </c>
      <c r="B33" s="3" t="s">
        <v>21</v>
      </c>
      <c r="C33" s="9" t="s">
        <v>10</v>
      </c>
      <c r="D33" s="7">
        <v>2.8</v>
      </c>
      <c r="E33" s="7">
        <v>6.5</v>
      </c>
      <c r="F33" s="7">
        <v>4.2</v>
      </c>
      <c r="G33" s="23">
        <f t="shared" si="0"/>
        <v>22.799999999999997</v>
      </c>
      <c r="H33" s="2"/>
    </row>
    <row r="34" spans="1:8" ht="21.75" customHeight="1">
      <c r="A34" s="11">
        <v>28</v>
      </c>
      <c r="B34" s="3" t="s">
        <v>25</v>
      </c>
      <c r="C34" s="9"/>
      <c r="D34" s="7">
        <v>1</v>
      </c>
      <c r="E34" s="7">
        <v>1</v>
      </c>
      <c r="F34" s="7">
        <v>2.4</v>
      </c>
      <c r="G34" s="23">
        <f t="shared" si="0"/>
        <v>6.4</v>
      </c>
      <c r="H34" s="2"/>
    </row>
    <row r="35" spans="1:8" ht="21.75" customHeight="1">
      <c r="A35" s="11">
        <v>29</v>
      </c>
      <c r="B35" s="3" t="s">
        <v>22</v>
      </c>
      <c r="C35" s="9" t="s">
        <v>10</v>
      </c>
      <c r="D35" s="7">
        <v>3.8</v>
      </c>
      <c r="E35" s="7">
        <v>6</v>
      </c>
      <c r="F35" s="7">
        <v>5.9</v>
      </c>
      <c r="G35" s="23">
        <f t="shared" si="0"/>
        <v>25.5</v>
      </c>
      <c r="H35" s="2"/>
    </row>
    <row r="36" spans="1:8" ht="21.75" customHeight="1">
      <c r="A36" s="11">
        <v>30</v>
      </c>
      <c r="B36" s="3" t="s">
        <v>23</v>
      </c>
      <c r="C36" s="9"/>
      <c r="D36" s="7">
        <v>2</v>
      </c>
      <c r="E36" s="7">
        <v>1.75</v>
      </c>
      <c r="F36" s="7">
        <v>2.8</v>
      </c>
      <c r="G36" s="23">
        <f t="shared" si="0"/>
        <v>10.3</v>
      </c>
      <c r="H36" s="2"/>
    </row>
    <row r="37" spans="1:8" ht="21.75" customHeight="1">
      <c r="A37" s="11">
        <v>31</v>
      </c>
      <c r="B37" s="3" t="s">
        <v>52</v>
      </c>
      <c r="C37" s="9"/>
      <c r="D37" s="7">
        <v>2</v>
      </c>
      <c r="E37" s="7">
        <v>3.25</v>
      </c>
      <c r="F37" s="7">
        <v>3</v>
      </c>
      <c r="G37" s="23">
        <f t="shared" si="0"/>
        <v>13.5</v>
      </c>
      <c r="H37" s="2"/>
    </row>
    <row r="38" spans="1:8" ht="21.75" customHeight="1">
      <c r="A38" s="11">
        <v>32</v>
      </c>
      <c r="B38" s="3" t="s">
        <v>24</v>
      </c>
      <c r="C38" s="9" t="s">
        <v>10</v>
      </c>
      <c r="D38" s="7">
        <v>4.5</v>
      </c>
      <c r="E38" s="7">
        <v>7.5</v>
      </c>
      <c r="F38" s="7">
        <v>5.2</v>
      </c>
      <c r="G38" s="23">
        <f t="shared" si="0"/>
        <v>29.2</v>
      </c>
      <c r="H38" s="2"/>
    </row>
    <row r="39" spans="1:8" ht="21.75" customHeight="1">
      <c r="A39" s="11">
        <v>33</v>
      </c>
      <c r="B39" s="3" t="s">
        <v>53</v>
      </c>
      <c r="C39" s="9"/>
      <c r="D39" s="7">
        <v>1.5</v>
      </c>
      <c r="E39" s="7">
        <v>3.75</v>
      </c>
      <c r="F39" s="7">
        <v>2</v>
      </c>
      <c r="G39" s="23">
        <f t="shared" si="0"/>
        <v>12.5</v>
      </c>
      <c r="H39" s="2"/>
    </row>
    <row r="40" spans="1:8" ht="21.75" customHeight="1">
      <c r="A40" s="11">
        <v>34</v>
      </c>
      <c r="B40" s="3" t="s">
        <v>54</v>
      </c>
      <c r="C40" s="9"/>
      <c r="D40" s="7"/>
      <c r="E40" s="7">
        <v>2.5</v>
      </c>
      <c r="F40" s="7"/>
      <c r="G40" s="23">
        <f t="shared" si="0"/>
        <v>5</v>
      </c>
      <c r="H40" s="2"/>
    </row>
    <row r="41" spans="1:8" ht="21.75" customHeight="1">
      <c r="A41" s="11">
        <v>35</v>
      </c>
      <c r="B41" s="3" t="s">
        <v>55</v>
      </c>
      <c r="C41" s="9" t="s">
        <v>10</v>
      </c>
      <c r="D41" s="8">
        <v>2</v>
      </c>
      <c r="E41" s="8">
        <v>3.5</v>
      </c>
      <c r="F41" s="8">
        <v>2.4</v>
      </c>
      <c r="G41" s="23">
        <f t="shared" si="0"/>
        <v>13.4</v>
      </c>
      <c r="H41" s="2"/>
    </row>
    <row r="42" spans="1:8" ht="21.75" customHeight="1">
      <c r="A42" s="11">
        <v>36</v>
      </c>
      <c r="B42" s="3" t="s">
        <v>56</v>
      </c>
      <c r="C42" s="9" t="s">
        <v>10</v>
      </c>
      <c r="D42" s="7">
        <v>3</v>
      </c>
      <c r="E42" s="7">
        <v>6.5</v>
      </c>
      <c r="F42" s="7">
        <v>4.4</v>
      </c>
      <c r="G42" s="23">
        <f t="shared" si="0"/>
        <v>23.4</v>
      </c>
      <c r="H42" s="2"/>
    </row>
    <row r="43" spans="1:8" ht="21.75" customHeight="1">
      <c r="A43" s="11">
        <v>37</v>
      </c>
      <c r="B43" s="3" t="s">
        <v>26</v>
      </c>
      <c r="C43" s="9"/>
      <c r="D43" s="7">
        <v>2</v>
      </c>
      <c r="E43" s="7">
        <v>2.5</v>
      </c>
      <c r="F43" s="7">
        <v>4.2</v>
      </c>
      <c r="G43" s="23">
        <f t="shared" si="0"/>
        <v>13.2</v>
      </c>
      <c r="H43" s="2"/>
    </row>
    <row r="44" spans="1:8" ht="21.75" customHeight="1">
      <c r="A44" s="11">
        <v>38</v>
      </c>
      <c r="B44" s="3" t="s">
        <v>12</v>
      </c>
      <c r="C44" s="9"/>
      <c r="D44" s="7">
        <v>1.8</v>
      </c>
      <c r="E44" s="7">
        <v>2.75</v>
      </c>
      <c r="F44" s="7">
        <v>3.9</v>
      </c>
      <c r="G44" s="23">
        <f t="shared" si="0"/>
        <v>13</v>
      </c>
      <c r="H44" s="2"/>
    </row>
    <row r="45" spans="1:8" ht="21.75" customHeight="1">
      <c r="A45" s="11">
        <v>39</v>
      </c>
      <c r="B45" s="3" t="s">
        <v>27</v>
      </c>
      <c r="C45" s="9" t="s">
        <v>10</v>
      </c>
      <c r="D45" s="7">
        <v>2.5</v>
      </c>
      <c r="E45" s="7">
        <v>3.75</v>
      </c>
      <c r="F45" s="7">
        <v>4</v>
      </c>
      <c r="G45" s="23">
        <f t="shared" si="0"/>
        <v>16.5</v>
      </c>
      <c r="H45" s="2"/>
    </row>
    <row r="46" spans="1:8" ht="21.75" customHeight="1">
      <c r="A46" s="11">
        <v>40</v>
      </c>
      <c r="B46" s="3" t="s">
        <v>28</v>
      </c>
      <c r="C46" s="9"/>
      <c r="D46" s="7">
        <v>1.5</v>
      </c>
      <c r="E46" s="7">
        <v>1.75</v>
      </c>
      <c r="F46" s="7">
        <v>2.5</v>
      </c>
      <c r="G46" s="23">
        <f t="shared" si="0"/>
        <v>9</v>
      </c>
      <c r="H46" s="2"/>
    </row>
    <row r="47" spans="1:8" ht="21.75" customHeight="1">
      <c r="A47" s="11">
        <v>41</v>
      </c>
      <c r="B47" s="3" t="s">
        <v>29</v>
      </c>
      <c r="C47" s="9"/>
      <c r="D47" s="7">
        <v>2.5</v>
      </c>
      <c r="E47" s="7">
        <v>3.5</v>
      </c>
      <c r="F47" s="7">
        <v>3.8</v>
      </c>
      <c r="G47" s="23">
        <f t="shared" si="0"/>
        <v>15.8</v>
      </c>
      <c r="H47" s="2"/>
    </row>
    <row r="48" spans="1:8" ht="21.75" customHeight="1">
      <c r="A48" s="11">
        <v>42</v>
      </c>
      <c r="B48" s="3" t="s">
        <v>30</v>
      </c>
      <c r="C48" s="9"/>
      <c r="D48" s="7">
        <v>2.8</v>
      </c>
      <c r="E48" s="7">
        <v>7.75</v>
      </c>
      <c r="F48" s="7">
        <v>7.8</v>
      </c>
      <c r="G48" s="23">
        <f t="shared" si="0"/>
        <v>28.9</v>
      </c>
      <c r="H48" s="4"/>
    </row>
    <row r="49" spans="1:8" ht="21.75" customHeight="1">
      <c r="A49" s="11">
        <v>43</v>
      </c>
      <c r="B49" s="3" t="s">
        <v>31</v>
      </c>
      <c r="C49" s="9"/>
      <c r="D49" s="8">
        <v>2.5</v>
      </c>
      <c r="E49" s="8">
        <v>3.25</v>
      </c>
      <c r="F49" s="8">
        <v>3.6</v>
      </c>
      <c r="G49" s="23">
        <f t="shared" si="0"/>
        <v>15.1</v>
      </c>
      <c r="H49" s="4"/>
    </row>
    <row r="50" spans="1:8" ht="21.75" customHeight="1">
      <c r="A50" s="11">
        <v>44</v>
      </c>
      <c r="B50" s="3" t="s">
        <v>32</v>
      </c>
      <c r="C50" s="9"/>
      <c r="D50" s="7">
        <v>2.8</v>
      </c>
      <c r="E50" s="7">
        <v>4.25</v>
      </c>
      <c r="F50" s="7">
        <v>4</v>
      </c>
      <c r="G50" s="23">
        <f t="shared" si="0"/>
        <v>18.1</v>
      </c>
      <c r="H50" s="4"/>
    </row>
    <row r="51" spans="1:8" ht="21.75" customHeight="1">
      <c r="A51" s="11">
        <v>45</v>
      </c>
      <c r="B51" s="3" t="s">
        <v>57</v>
      </c>
      <c r="C51" s="9"/>
      <c r="D51" s="7">
        <v>2.8</v>
      </c>
      <c r="E51" s="7">
        <v>4.75</v>
      </c>
      <c r="F51" s="7">
        <v>4.7</v>
      </c>
      <c r="G51" s="23">
        <f t="shared" si="0"/>
        <v>19.799999999999997</v>
      </c>
      <c r="H51" s="4"/>
    </row>
    <row r="52" spans="1:8" ht="21.75" customHeight="1">
      <c r="A52" s="11">
        <v>46</v>
      </c>
      <c r="B52" s="3" t="s">
        <v>33</v>
      </c>
      <c r="C52" s="9" t="s">
        <v>10</v>
      </c>
      <c r="D52" s="7">
        <v>3</v>
      </c>
      <c r="E52" s="7">
        <v>4.5</v>
      </c>
      <c r="F52" s="7">
        <v>4.4</v>
      </c>
      <c r="G52" s="23">
        <f t="shared" si="0"/>
        <v>19.4</v>
      </c>
      <c r="H52" s="4"/>
    </row>
    <row r="53" spans="1:8" ht="21.75" customHeight="1">
      <c r="A53" s="42">
        <v>47</v>
      </c>
      <c r="B53" s="43" t="s">
        <v>34</v>
      </c>
      <c r="C53" s="44" t="s">
        <v>10</v>
      </c>
      <c r="D53" s="45">
        <v>2.3</v>
      </c>
      <c r="E53" s="45">
        <v>4</v>
      </c>
      <c r="F53" s="45">
        <v>6.5</v>
      </c>
      <c r="G53" s="46">
        <f t="shared" si="0"/>
        <v>19.1</v>
      </c>
      <c r="H53" s="47"/>
    </row>
    <row r="54" spans="1:8" ht="21.75" customHeight="1">
      <c r="A54" s="91" t="s">
        <v>67</v>
      </c>
      <c r="B54" s="91"/>
      <c r="C54" s="91"/>
      <c r="D54" s="52">
        <f>SUM(D7:D53)/COUNT(D7:D53)</f>
        <v>2.482608695652173</v>
      </c>
      <c r="E54" s="52">
        <f>SUM(E7:E53)/COUNT(E7:E53)</f>
        <v>4.627659574468085</v>
      </c>
      <c r="F54" s="52">
        <f>SUM(F7:F53)/COUNT(F7:F53)</f>
        <v>4.63695652173913</v>
      </c>
      <c r="G54" s="52">
        <f>SUM(G7:G53)/COUNT(G7:G53)</f>
        <v>18.6531914893617</v>
      </c>
      <c r="H54" s="48"/>
    </row>
    <row r="55" spans="1:8" ht="21.75" customHeight="1">
      <c r="A55" s="92" t="s">
        <v>68</v>
      </c>
      <c r="B55" s="92"/>
      <c r="C55" s="92"/>
      <c r="D55" s="53">
        <v>2.93</v>
      </c>
      <c r="E55" s="53">
        <v>3.78</v>
      </c>
      <c r="F55" s="53">
        <v>3.9</v>
      </c>
      <c r="G55" s="53">
        <v>17.32</v>
      </c>
      <c r="H55" s="48"/>
    </row>
    <row r="56" spans="1:8" ht="21.75" customHeight="1">
      <c r="A56" s="93" t="s">
        <v>69</v>
      </c>
      <c r="B56" s="93"/>
      <c r="C56" s="93"/>
      <c r="D56" s="49">
        <f>D54-D55</f>
        <v>-0.44739130434782703</v>
      </c>
      <c r="E56" s="49">
        <f>E54-E55</f>
        <v>0.8476595744680853</v>
      </c>
      <c r="F56" s="49">
        <f>F54-F55</f>
        <v>0.7369565217391298</v>
      </c>
      <c r="G56" s="49">
        <f>G54-G55</f>
        <v>1.333191489361699</v>
      </c>
      <c r="H56" s="48"/>
    </row>
    <row r="57" spans="1:8" ht="21.75" customHeight="1">
      <c r="A57" s="94" t="s">
        <v>70</v>
      </c>
      <c r="B57" s="94"/>
      <c r="C57" s="94"/>
      <c r="D57" s="54">
        <v>3.43</v>
      </c>
      <c r="E57" s="54">
        <v>4.61</v>
      </c>
      <c r="F57" s="54">
        <v>4.28</v>
      </c>
      <c r="G57" s="55">
        <v>20.36</v>
      </c>
      <c r="H57" s="54"/>
    </row>
    <row r="58" spans="1:8" ht="21.75" customHeight="1">
      <c r="A58" s="90" t="s">
        <v>69</v>
      </c>
      <c r="B58" s="90"/>
      <c r="C58" s="90"/>
      <c r="D58" s="56">
        <f>D54-D57</f>
        <v>-0.947391304347827</v>
      </c>
      <c r="E58" s="56">
        <f>E54-E57</f>
        <v>0.01765957446808475</v>
      </c>
      <c r="F58" s="56">
        <f>F54-F57</f>
        <v>0.3569565217391295</v>
      </c>
      <c r="G58" s="56">
        <f>G54-G57</f>
        <v>-1.7068085106383002</v>
      </c>
      <c r="H58" s="54"/>
    </row>
    <row r="59" ht="21.75" customHeight="1"/>
    <row r="60" spans="1:9" ht="21.75" customHeight="1">
      <c r="A60" s="27" t="s">
        <v>63</v>
      </c>
      <c r="B60" s="28"/>
      <c r="C60" s="28"/>
      <c r="D60" s="29"/>
      <c r="E60" s="29"/>
      <c r="F60" s="29"/>
      <c r="G60" s="30">
        <f>SUMPRODUCT((G7:G53&gt;=25)*(G7:G53&lt;=50))</f>
        <v>8</v>
      </c>
      <c r="H60" s="30"/>
      <c r="I60" s="31"/>
    </row>
    <row r="61" spans="1:9" ht="21.75" customHeight="1">
      <c r="A61" s="32" t="s">
        <v>64</v>
      </c>
      <c r="B61" s="33"/>
      <c r="C61" s="33"/>
      <c r="D61" s="34">
        <f>SUMPRODUCT((D7:D53&gt;=5)*(D7:D53&lt;=10))</f>
        <v>0</v>
      </c>
      <c r="E61" s="34">
        <f>SUMPRODUCT((E7:E53&gt;=5)*(E7:E53&lt;=10))</f>
        <v>20</v>
      </c>
      <c r="F61" s="34">
        <f>SUMPRODUCT((F7:F53&gt;=5)*(F7:F53&lt;=10))</f>
        <v>18</v>
      </c>
      <c r="G61" s="35"/>
      <c r="H61" s="35"/>
      <c r="I61" s="31"/>
    </row>
    <row r="62" spans="1:9" ht="21.75" customHeight="1">
      <c r="A62" s="32" t="s">
        <v>65</v>
      </c>
      <c r="B62" s="33"/>
      <c r="C62" s="33"/>
      <c r="D62" s="36">
        <f>MAX(D7:D53)</f>
        <v>4.8</v>
      </c>
      <c r="E62" s="36">
        <f>MAX(E7:E53)</f>
        <v>8</v>
      </c>
      <c r="F62" s="36">
        <f>MAX(F7:F53)</f>
        <v>9.15</v>
      </c>
      <c r="G62" s="36">
        <f>MAX(G7:G53)</f>
        <v>32.5</v>
      </c>
      <c r="H62" s="37"/>
      <c r="I62" s="31"/>
    </row>
    <row r="63" spans="1:9" ht="21.75" customHeight="1">
      <c r="A63" s="38" t="s">
        <v>66</v>
      </c>
      <c r="B63" s="39"/>
      <c r="C63" s="39"/>
      <c r="D63" s="40">
        <f>MIN(D7:D53)</f>
        <v>0.5</v>
      </c>
      <c r="E63" s="40">
        <f>MIN(E7:E53)</f>
        <v>1</v>
      </c>
      <c r="F63" s="40">
        <f>MIN(F7:F53)</f>
        <v>2</v>
      </c>
      <c r="G63" s="40">
        <f>MIN(G7:G53)</f>
        <v>5</v>
      </c>
      <c r="H63" s="41"/>
      <c r="I63" s="31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12">
    <mergeCell ref="A2:H2"/>
    <mergeCell ref="A4:A5"/>
    <mergeCell ref="B4:B5"/>
    <mergeCell ref="C4:C5"/>
    <mergeCell ref="D4:G4"/>
    <mergeCell ref="H4:H5"/>
    <mergeCell ref="A3:H3"/>
    <mergeCell ref="A58:C58"/>
    <mergeCell ref="A54:C54"/>
    <mergeCell ref="A55:C55"/>
    <mergeCell ref="A56:C56"/>
    <mergeCell ref="A57:C57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workbookViewId="0" topLeftCell="A1">
      <selection activeCell="J9" sqref="J9:K9"/>
    </sheetView>
  </sheetViews>
  <sheetFormatPr defaultColWidth="9.00390625" defaultRowHeight="15.75"/>
  <cols>
    <col min="1" max="1" width="6.125" style="0" customWidth="1"/>
    <col min="2" max="2" width="22.50390625" style="0" customWidth="1"/>
    <col min="3" max="3" width="6.625" style="0" customWidth="1"/>
    <col min="4" max="6" width="7.625" style="0" customWidth="1"/>
    <col min="7" max="7" width="7.625" style="25" customWidth="1"/>
    <col min="8" max="8" width="9.00390625" style="25" customWidth="1"/>
  </cols>
  <sheetData>
    <row r="1" spans="1:27" ht="24" customHeight="1">
      <c r="A1" s="15" t="s">
        <v>0</v>
      </c>
      <c r="B1" s="15"/>
      <c r="C1" s="15"/>
      <c r="D1" s="15"/>
      <c r="E1" s="15"/>
      <c r="F1" s="15"/>
      <c r="G1" s="21"/>
      <c r="H1" s="2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>
      <c r="A2" s="84" t="s">
        <v>62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>
      <c r="A3" s="98" t="s">
        <v>58</v>
      </c>
      <c r="B3" s="98"/>
      <c r="C3" s="98"/>
      <c r="D3" s="98"/>
      <c r="E3" s="98"/>
      <c r="F3" s="98"/>
      <c r="G3" s="98"/>
      <c r="H3" s="98"/>
      <c r="I3" s="9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9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99" t="s">
        <v>73</v>
      </c>
      <c r="I4" s="96" t="s">
        <v>74</v>
      </c>
    </row>
    <row r="5" spans="1:9" ht="39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76" t="s">
        <v>72</v>
      </c>
      <c r="H5" s="100"/>
      <c r="I5" s="97"/>
    </row>
    <row r="6" spans="1:9" ht="24" customHeight="1">
      <c r="A6" s="75">
        <v>1</v>
      </c>
      <c r="B6" s="75">
        <v>2</v>
      </c>
      <c r="C6" s="75">
        <v>3</v>
      </c>
      <c r="D6" s="10">
        <v>4</v>
      </c>
      <c r="E6" s="10">
        <v>5</v>
      </c>
      <c r="F6" s="10">
        <v>6</v>
      </c>
      <c r="G6" s="22">
        <v>7</v>
      </c>
      <c r="H6" s="22">
        <v>8</v>
      </c>
      <c r="I6" s="77">
        <v>9</v>
      </c>
    </row>
    <row r="7" spans="1:9" ht="21.75" customHeight="1">
      <c r="A7" s="11">
        <v>1</v>
      </c>
      <c r="B7" s="5" t="s">
        <v>35</v>
      </c>
      <c r="C7" s="6" t="s">
        <v>10</v>
      </c>
      <c r="D7" s="7">
        <v>3.5</v>
      </c>
      <c r="E7" s="7">
        <v>8</v>
      </c>
      <c r="F7" s="7">
        <v>9.15</v>
      </c>
      <c r="G7" s="23">
        <f aca="true" t="shared" si="0" ref="G7:G53">F7+E7*2+D7*2</f>
        <v>32.15</v>
      </c>
      <c r="H7" s="23">
        <f>'Toan truong lan 1'!G7</f>
        <v>32.6</v>
      </c>
      <c r="I7" s="78">
        <f>G7-H7</f>
        <v>-0.45000000000000284</v>
      </c>
    </row>
    <row r="8" spans="1:9" ht="21.75" customHeight="1">
      <c r="A8" s="11">
        <v>2</v>
      </c>
      <c r="B8" s="5" t="s">
        <v>11</v>
      </c>
      <c r="C8" s="6"/>
      <c r="D8" s="7">
        <v>1.5</v>
      </c>
      <c r="E8" s="7">
        <v>2.25</v>
      </c>
      <c r="F8" s="7">
        <v>3.8</v>
      </c>
      <c r="G8" s="23">
        <f t="shared" si="0"/>
        <v>11.3</v>
      </c>
      <c r="H8" s="23">
        <f>'Toan truong lan 1'!G8</f>
        <v>7.6</v>
      </c>
      <c r="I8" s="78">
        <f aca="true" t="shared" si="1" ref="I8:I53">G8-H8</f>
        <v>3.700000000000001</v>
      </c>
    </row>
    <row r="9" spans="1:9" ht="21.75" customHeight="1">
      <c r="A9" s="11">
        <v>3</v>
      </c>
      <c r="B9" s="5" t="s">
        <v>13</v>
      </c>
      <c r="C9" s="6" t="s">
        <v>10</v>
      </c>
      <c r="D9" s="7">
        <v>2</v>
      </c>
      <c r="E9" s="7">
        <v>4.25</v>
      </c>
      <c r="F9" s="7">
        <v>5.2</v>
      </c>
      <c r="G9" s="23">
        <f t="shared" si="0"/>
        <v>17.7</v>
      </c>
      <c r="H9" s="23">
        <f>'Toan truong lan 1'!G9</f>
        <v>13.6</v>
      </c>
      <c r="I9" s="78">
        <f t="shared" si="1"/>
        <v>4.1</v>
      </c>
    </row>
    <row r="10" spans="1:9" ht="21.75" customHeight="1">
      <c r="A10" s="11">
        <v>4</v>
      </c>
      <c r="B10" s="5" t="s">
        <v>36</v>
      </c>
      <c r="C10" s="6"/>
      <c r="D10" s="7">
        <v>2.3</v>
      </c>
      <c r="E10" s="7">
        <v>5</v>
      </c>
      <c r="F10" s="7">
        <v>4.2</v>
      </c>
      <c r="G10" s="23">
        <f t="shared" si="0"/>
        <v>18.799999999999997</v>
      </c>
      <c r="H10" s="23">
        <f>'Toan truong lan 1'!G10</f>
        <v>9.6</v>
      </c>
      <c r="I10" s="78">
        <f t="shared" si="1"/>
        <v>9.199999999999998</v>
      </c>
    </row>
    <row r="11" spans="1:9" ht="21.75" customHeight="1">
      <c r="A11" s="11">
        <v>5</v>
      </c>
      <c r="B11" s="5" t="s">
        <v>14</v>
      </c>
      <c r="C11" s="6"/>
      <c r="D11" s="7">
        <v>3</v>
      </c>
      <c r="E11" s="7">
        <v>5</v>
      </c>
      <c r="F11" s="7">
        <v>5.4</v>
      </c>
      <c r="G11" s="23">
        <f t="shared" si="0"/>
        <v>21.4</v>
      </c>
      <c r="H11" s="23">
        <f>'Toan truong lan 1'!G11</f>
        <v>19.299999999999997</v>
      </c>
      <c r="I11" s="78">
        <f t="shared" si="1"/>
        <v>2.1000000000000014</v>
      </c>
    </row>
    <row r="12" spans="1:9" ht="21.75" customHeight="1">
      <c r="A12" s="11">
        <v>6</v>
      </c>
      <c r="B12" s="5" t="s">
        <v>37</v>
      </c>
      <c r="C12" s="6" t="s">
        <v>10</v>
      </c>
      <c r="D12" s="7">
        <v>2.5</v>
      </c>
      <c r="E12" s="7">
        <v>3.25</v>
      </c>
      <c r="F12" s="7">
        <v>5.8</v>
      </c>
      <c r="G12" s="23">
        <f t="shared" si="0"/>
        <v>17.3</v>
      </c>
      <c r="H12" s="23">
        <f>'Toan truong lan 1'!G12</f>
        <v>13.2</v>
      </c>
      <c r="I12" s="78">
        <f t="shared" si="1"/>
        <v>4.100000000000001</v>
      </c>
    </row>
    <row r="13" spans="1:9" ht="21.75" customHeight="1">
      <c r="A13" s="11">
        <v>7</v>
      </c>
      <c r="B13" s="5" t="s">
        <v>38</v>
      </c>
      <c r="C13" s="6" t="s">
        <v>10</v>
      </c>
      <c r="D13" s="7">
        <v>2.8</v>
      </c>
      <c r="E13" s="7">
        <v>5.75</v>
      </c>
      <c r="F13" s="7">
        <v>7.6</v>
      </c>
      <c r="G13" s="23">
        <f t="shared" si="0"/>
        <v>24.700000000000003</v>
      </c>
      <c r="H13" s="23">
        <f>'Toan truong lan 1'!G13</f>
        <v>25</v>
      </c>
      <c r="I13" s="78">
        <f t="shared" si="1"/>
        <v>-0.29999999999999716</v>
      </c>
    </row>
    <row r="14" spans="1:9" ht="21.75" customHeight="1">
      <c r="A14" s="11">
        <v>8</v>
      </c>
      <c r="B14" s="5" t="s">
        <v>39</v>
      </c>
      <c r="C14" s="6"/>
      <c r="D14" s="7">
        <v>4.5</v>
      </c>
      <c r="E14" s="7">
        <v>6.75</v>
      </c>
      <c r="F14" s="7">
        <v>4.2</v>
      </c>
      <c r="G14" s="23">
        <f t="shared" si="0"/>
        <v>26.7</v>
      </c>
      <c r="H14" s="23">
        <f>'Toan truong lan 1'!G14</f>
        <v>22.4</v>
      </c>
      <c r="I14" s="78">
        <f t="shared" si="1"/>
        <v>4.300000000000001</v>
      </c>
    </row>
    <row r="15" spans="1:9" ht="21.75" customHeight="1">
      <c r="A15" s="11">
        <v>9</v>
      </c>
      <c r="B15" s="5" t="s">
        <v>40</v>
      </c>
      <c r="C15" s="6"/>
      <c r="D15" s="7">
        <v>0.5</v>
      </c>
      <c r="E15" s="7">
        <v>3.5</v>
      </c>
      <c r="F15" s="7">
        <v>3</v>
      </c>
      <c r="G15" s="23">
        <f t="shared" si="0"/>
        <v>11</v>
      </c>
      <c r="H15" s="23">
        <f>'Toan truong lan 1'!G15</f>
        <v>7</v>
      </c>
      <c r="I15" s="78">
        <f t="shared" si="1"/>
        <v>4</v>
      </c>
    </row>
    <row r="16" spans="1:9" ht="21.75" customHeight="1">
      <c r="A16" s="11">
        <v>10</v>
      </c>
      <c r="B16" s="5" t="s">
        <v>41</v>
      </c>
      <c r="C16" s="6" t="s">
        <v>10</v>
      </c>
      <c r="D16" s="7">
        <v>2</v>
      </c>
      <c r="E16" s="7">
        <v>4.25</v>
      </c>
      <c r="F16" s="7">
        <v>4.5</v>
      </c>
      <c r="G16" s="23">
        <f t="shared" si="0"/>
        <v>17</v>
      </c>
      <c r="H16" s="23">
        <f>'Toan truong lan 1'!G16</f>
        <v>19.2</v>
      </c>
      <c r="I16" s="78">
        <f t="shared" si="1"/>
        <v>-2.1999999999999993</v>
      </c>
    </row>
    <row r="17" spans="1:9" ht="21.75" customHeight="1">
      <c r="A17" s="11">
        <v>11</v>
      </c>
      <c r="B17" s="5" t="s">
        <v>15</v>
      </c>
      <c r="C17" s="6"/>
      <c r="D17" s="7">
        <v>2.5</v>
      </c>
      <c r="E17" s="7">
        <v>3.5</v>
      </c>
      <c r="F17" s="7">
        <v>4.6</v>
      </c>
      <c r="G17" s="23">
        <f t="shared" si="0"/>
        <v>16.6</v>
      </c>
      <c r="H17" s="23">
        <f>'Toan truong lan 1'!G17</f>
        <v>9.6</v>
      </c>
      <c r="I17" s="78">
        <f t="shared" si="1"/>
        <v>7.000000000000002</v>
      </c>
    </row>
    <row r="18" spans="1:9" ht="21.75" customHeight="1">
      <c r="A18" s="11">
        <v>12</v>
      </c>
      <c r="B18" s="5" t="s">
        <v>42</v>
      </c>
      <c r="C18" s="6"/>
      <c r="D18" s="7">
        <v>1.3</v>
      </c>
      <c r="E18" s="7">
        <v>2.75</v>
      </c>
      <c r="F18" s="7">
        <v>4.2</v>
      </c>
      <c r="G18" s="23">
        <f t="shared" si="0"/>
        <v>12.299999999999999</v>
      </c>
      <c r="H18" s="23">
        <f>'Toan truong lan 1'!G18</f>
        <v>11</v>
      </c>
      <c r="I18" s="78">
        <f t="shared" si="1"/>
        <v>1.299999999999999</v>
      </c>
    </row>
    <row r="19" spans="1:9" ht="21.75" customHeight="1">
      <c r="A19" s="11">
        <v>13</v>
      </c>
      <c r="B19" s="5" t="s">
        <v>16</v>
      </c>
      <c r="C19" s="6" t="s">
        <v>10</v>
      </c>
      <c r="D19" s="7">
        <v>0.8</v>
      </c>
      <c r="E19" s="7">
        <v>3</v>
      </c>
      <c r="F19" s="7">
        <v>5.3</v>
      </c>
      <c r="G19" s="23">
        <f t="shared" si="0"/>
        <v>12.9</v>
      </c>
      <c r="H19" s="23">
        <f>'Toan truong lan 1'!G19</f>
        <v>16.9</v>
      </c>
      <c r="I19" s="78">
        <f t="shared" si="1"/>
        <v>-3.9999999999999982</v>
      </c>
    </row>
    <row r="20" spans="1:9" ht="21.75" customHeight="1">
      <c r="A20" s="11">
        <v>14</v>
      </c>
      <c r="B20" s="5" t="s">
        <v>43</v>
      </c>
      <c r="C20" s="6" t="s">
        <v>10</v>
      </c>
      <c r="D20" s="7">
        <v>3.5</v>
      </c>
      <c r="E20" s="7">
        <v>4</v>
      </c>
      <c r="F20" s="7">
        <v>5</v>
      </c>
      <c r="G20" s="23">
        <f t="shared" si="0"/>
        <v>20</v>
      </c>
      <c r="H20" s="23">
        <f>'Toan truong lan 1'!G20</f>
        <v>20.299999999999997</v>
      </c>
      <c r="I20" s="78">
        <f t="shared" si="1"/>
        <v>-0.29999999999999716</v>
      </c>
    </row>
    <row r="21" spans="1:9" ht="21.75" customHeight="1">
      <c r="A21" s="11">
        <v>15</v>
      </c>
      <c r="B21" s="5" t="s">
        <v>44</v>
      </c>
      <c r="C21" s="6" t="s">
        <v>10</v>
      </c>
      <c r="D21" s="7">
        <v>1.3</v>
      </c>
      <c r="E21" s="7">
        <v>7.5</v>
      </c>
      <c r="F21" s="7">
        <v>5.2</v>
      </c>
      <c r="G21" s="23">
        <f t="shared" si="0"/>
        <v>22.8</v>
      </c>
      <c r="H21" s="23">
        <f>'Toan truong lan 1'!G21</f>
        <v>23.1</v>
      </c>
      <c r="I21" s="78">
        <f t="shared" si="1"/>
        <v>-0.3000000000000007</v>
      </c>
    </row>
    <row r="22" spans="1:9" ht="21.75" customHeight="1">
      <c r="A22" s="11">
        <v>16</v>
      </c>
      <c r="B22" s="5" t="s">
        <v>45</v>
      </c>
      <c r="C22" s="6" t="s">
        <v>10</v>
      </c>
      <c r="D22" s="7">
        <v>3.3</v>
      </c>
      <c r="E22" s="7">
        <v>6.25</v>
      </c>
      <c r="F22" s="7">
        <v>5</v>
      </c>
      <c r="G22" s="23">
        <f t="shared" si="0"/>
        <v>24.1</v>
      </c>
      <c r="H22" s="23">
        <f>'Toan truong lan 1'!G22</f>
        <v>24.7</v>
      </c>
      <c r="I22" s="78">
        <f t="shared" si="1"/>
        <v>-0.5999999999999979</v>
      </c>
    </row>
    <row r="23" spans="1:9" ht="21.75" customHeight="1">
      <c r="A23" s="11">
        <v>17</v>
      </c>
      <c r="B23" s="5" t="s">
        <v>17</v>
      </c>
      <c r="C23" s="6"/>
      <c r="D23" s="7">
        <v>2</v>
      </c>
      <c r="E23" s="7">
        <v>5.5</v>
      </c>
      <c r="F23" s="7">
        <v>3.6</v>
      </c>
      <c r="G23" s="23">
        <f t="shared" si="0"/>
        <v>18.6</v>
      </c>
      <c r="H23" s="23">
        <f>'Toan truong lan 1'!G23</f>
        <v>18.1</v>
      </c>
      <c r="I23" s="78">
        <f t="shared" si="1"/>
        <v>0.5</v>
      </c>
    </row>
    <row r="24" spans="1:9" ht="21.75" customHeight="1">
      <c r="A24" s="11">
        <v>18</v>
      </c>
      <c r="B24" s="5" t="s">
        <v>18</v>
      </c>
      <c r="C24" s="6" t="s">
        <v>10</v>
      </c>
      <c r="D24" s="7">
        <v>4.5</v>
      </c>
      <c r="E24" s="7">
        <v>7.75</v>
      </c>
      <c r="F24" s="7">
        <v>8</v>
      </c>
      <c r="G24" s="23">
        <f t="shared" si="0"/>
        <v>32.5</v>
      </c>
      <c r="H24" s="23">
        <f>'Toan truong lan 1'!G24</f>
        <v>35.6</v>
      </c>
      <c r="I24" s="78">
        <f t="shared" si="1"/>
        <v>-3.1000000000000014</v>
      </c>
    </row>
    <row r="25" spans="1:9" ht="21.75" customHeight="1">
      <c r="A25" s="11">
        <v>19</v>
      </c>
      <c r="B25" s="5" t="s">
        <v>19</v>
      </c>
      <c r="C25" s="6" t="s">
        <v>10</v>
      </c>
      <c r="D25" s="7">
        <v>4.8</v>
      </c>
      <c r="E25" s="7">
        <v>6.5</v>
      </c>
      <c r="F25" s="7">
        <v>7.8</v>
      </c>
      <c r="G25" s="23">
        <f t="shared" si="0"/>
        <v>30.4</v>
      </c>
      <c r="H25" s="23">
        <f>'Toan truong lan 1'!G25</f>
        <v>29.5</v>
      </c>
      <c r="I25" s="78">
        <f t="shared" si="1"/>
        <v>0.8999999999999986</v>
      </c>
    </row>
    <row r="26" spans="1:9" ht="21.75" customHeight="1">
      <c r="A26" s="11">
        <v>20</v>
      </c>
      <c r="B26" s="5" t="s">
        <v>46</v>
      </c>
      <c r="C26" s="6" t="s">
        <v>10</v>
      </c>
      <c r="D26" s="7">
        <v>3.5</v>
      </c>
      <c r="E26" s="7">
        <v>5.5</v>
      </c>
      <c r="F26" s="7">
        <v>5.8</v>
      </c>
      <c r="G26" s="23">
        <f t="shared" si="0"/>
        <v>23.8</v>
      </c>
      <c r="H26" s="23">
        <f>'Toan truong lan 1'!G26</f>
        <v>15.2</v>
      </c>
      <c r="I26" s="78">
        <f t="shared" si="1"/>
        <v>8.600000000000001</v>
      </c>
    </row>
    <row r="27" spans="1:9" ht="21.75" customHeight="1">
      <c r="A27" s="11">
        <v>21</v>
      </c>
      <c r="B27" s="5" t="s">
        <v>20</v>
      </c>
      <c r="C27" s="6"/>
      <c r="D27" s="7">
        <v>3.3</v>
      </c>
      <c r="E27" s="7">
        <v>6.25</v>
      </c>
      <c r="F27" s="7">
        <v>6.1</v>
      </c>
      <c r="G27" s="23">
        <f t="shared" si="0"/>
        <v>25.200000000000003</v>
      </c>
      <c r="H27" s="23">
        <f>'Toan truong lan 1'!G27</f>
        <v>21.4</v>
      </c>
      <c r="I27" s="78">
        <f t="shared" si="1"/>
        <v>3.8000000000000043</v>
      </c>
    </row>
    <row r="28" spans="1:9" ht="21.75" customHeight="1">
      <c r="A28" s="11">
        <v>22</v>
      </c>
      <c r="B28" s="5" t="s">
        <v>47</v>
      </c>
      <c r="C28" s="6"/>
      <c r="D28" s="7">
        <v>3</v>
      </c>
      <c r="E28" s="7">
        <v>5.75</v>
      </c>
      <c r="F28" s="7">
        <v>3.5</v>
      </c>
      <c r="G28" s="23">
        <f t="shared" si="0"/>
        <v>21</v>
      </c>
      <c r="H28" s="23">
        <f>'Toan truong lan 1'!G28</f>
        <v>15.8</v>
      </c>
      <c r="I28" s="78">
        <f t="shared" si="1"/>
        <v>5.199999999999999</v>
      </c>
    </row>
    <row r="29" spans="1:9" ht="21.75" customHeight="1">
      <c r="A29" s="11">
        <v>23</v>
      </c>
      <c r="B29" s="5" t="s">
        <v>48</v>
      </c>
      <c r="C29" s="6" t="s">
        <v>10</v>
      </c>
      <c r="D29" s="7">
        <v>2.3</v>
      </c>
      <c r="E29" s="7">
        <v>6.25</v>
      </c>
      <c r="F29" s="7">
        <v>3</v>
      </c>
      <c r="G29" s="23">
        <f t="shared" si="0"/>
        <v>20.1</v>
      </c>
      <c r="H29" s="23">
        <f>'Toan truong lan 1'!G29</f>
        <v>16.5</v>
      </c>
      <c r="I29" s="78">
        <f t="shared" si="1"/>
        <v>3.6000000000000014</v>
      </c>
    </row>
    <row r="30" spans="1:9" ht="21.75" customHeight="1">
      <c r="A30" s="11">
        <v>24</v>
      </c>
      <c r="B30" s="5" t="s">
        <v>49</v>
      </c>
      <c r="C30" s="6"/>
      <c r="D30" s="7">
        <v>1.3</v>
      </c>
      <c r="E30" s="7">
        <v>2.75</v>
      </c>
      <c r="F30" s="7">
        <v>3.7</v>
      </c>
      <c r="G30" s="23">
        <f t="shared" si="0"/>
        <v>11.799999999999999</v>
      </c>
      <c r="H30" s="23">
        <f>'Toan truong lan 1'!G30</f>
        <v>13.6</v>
      </c>
      <c r="I30" s="78">
        <f t="shared" si="1"/>
        <v>-1.8000000000000007</v>
      </c>
    </row>
    <row r="31" spans="1:9" ht="21.75" customHeight="1">
      <c r="A31" s="11">
        <v>25</v>
      </c>
      <c r="B31" s="3" t="s">
        <v>50</v>
      </c>
      <c r="C31" s="9"/>
      <c r="D31" s="7">
        <v>1.8</v>
      </c>
      <c r="E31" s="7">
        <v>7.25</v>
      </c>
      <c r="F31" s="7">
        <v>5.25</v>
      </c>
      <c r="G31" s="23">
        <f t="shared" si="0"/>
        <v>23.35</v>
      </c>
      <c r="H31" s="23">
        <f>'Toan truong lan 1'!G31</f>
        <v>19.9</v>
      </c>
      <c r="I31" s="78">
        <f t="shared" si="1"/>
        <v>3.450000000000003</v>
      </c>
    </row>
    <row r="32" spans="1:9" ht="21.75" customHeight="1">
      <c r="A32" s="11">
        <v>26</v>
      </c>
      <c r="B32" s="3" t="s">
        <v>51</v>
      </c>
      <c r="C32" s="9"/>
      <c r="D32" s="7">
        <v>1.3</v>
      </c>
      <c r="E32" s="7">
        <v>4</v>
      </c>
      <c r="F32" s="7">
        <v>2.7</v>
      </c>
      <c r="G32" s="23">
        <f t="shared" si="0"/>
        <v>13.299999999999999</v>
      </c>
      <c r="H32" s="23">
        <f>'Toan truong lan 1'!G32</f>
        <v>13.4</v>
      </c>
      <c r="I32" s="78">
        <f t="shared" si="1"/>
        <v>-0.10000000000000142</v>
      </c>
    </row>
    <row r="33" spans="1:9" ht="21.75" customHeight="1">
      <c r="A33" s="11">
        <v>27</v>
      </c>
      <c r="B33" s="3" t="s">
        <v>21</v>
      </c>
      <c r="C33" s="9" t="s">
        <v>10</v>
      </c>
      <c r="D33" s="7">
        <v>2.8</v>
      </c>
      <c r="E33" s="7">
        <v>6.5</v>
      </c>
      <c r="F33" s="7">
        <v>4.2</v>
      </c>
      <c r="G33" s="23">
        <f t="shared" si="0"/>
        <v>22.799999999999997</v>
      </c>
      <c r="H33" s="23">
        <f>'Toan truong lan 1'!G33</f>
        <v>18</v>
      </c>
      <c r="I33" s="78">
        <f t="shared" si="1"/>
        <v>4.799999999999997</v>
      </c>
    </row>
    <row r="34" spans="1:9" ht="21.75" customHeight="1">
      <c r="A34" s="11">
        <v>28</v>
      </c>
      <c r="B34" s="3" t="s">
        <v>25</v>
      </c>
      <c r="C34" s="9"/>
      <c r="D34" s="7">
        <v>1</v>
      </c>
      <c r="E34" s="7">
        <v>1</v>
      </c>
      <c r="F34" s="7">
        <v>2.4</v>
      </c>
      <c r="G34" s="23">
        <f t="shared" si="0"/>
        <v>6.4</v>
      </c>
      <c r="H34" s="23">
        <f>'Toan truong lan 1'!G34</f>
        <v>2.8</v>
      </c>
      <c r="I34" s="78">
        <f t="shared" si="1"/>
        <v>3.6000000000000005</v>
      </c>
    </row>
    <row r="35" spans="1:9" ht="21.75" customHeight="1">
      <c r="A35" s="11">
        <v>29</v>
      </c>
      <c r="B35" s="3" t="s">
        <v>22</v>
      </c>
      <c r="C35" s="9" t="s">
        <v>10</v>
      </c>
      <c r="D35" s="7">
        <v>3.8</v>
      </c>
      <c r="E35" s="7">
        <v>6</v>
      </c>
      <c r="F35" s="7">
        <v>5.9</v>
      </c>
      <c r="G35" s="23">
        <f t="shared" si="0"/>
        <v>25.5</v>
      </c>
      <c r="H35" s="23">
        <f>'Toan truong lan 1'!G35</f>
        <v>20.6</v>
      </c>
      <c r="I35" s="78">
        <f t="shared" si="1"/>
        <v>4.899999999999999</v>
      </c>
    </row>
    <row r="36" spans="1:9" ht="21.75" customHeight="1">
      <c r="A36" s="11">
        <v>30</v>
      </c>
      <c r="B36" s="3" t="s">
        <v>23</v>
      </c>
      <c r="C36" s="9"/>
      <c r="D36" s="7">
        <v>2</v>
      </c>
      <c r="E36" s="7">
        <v>1.75</v>
      </c>
      <c r="F36" s="7">
        <v>2.8</v>
      </c>
      <c r="G36" s="23">
        <f t="shared" si="0"/>
        <v>10.3</v>
      </c>
      <c r="H36" s="23">
        <f>'Toan truong lan 1'!G36</f>
        <v>5.8</v>
      </c>
      <c r="I36" s="78">
        <f t="shared" si="1"/>
        <v>4.500000000000001</v>
      </c>
    </row>
    <row r="37" spans="1:9" ht="21.75" customHeight="1">
      <c r="A37" s="11">
        <v>31</v>
      </c>
      <c r="B37" s="3" t="s">
        <v>52</v>
      </c>
      <c r="C37" s="9"/>
      <c r="D37" s="7">
        <v>2</v>
      </c>
      <c r="E37" s="7">
        <v>3.25</v>
      </c>
      <c r="F37" s="7">
        <v>3</v>
      </c>
      <c r="G37" s="23">
        <f t="shared" si="0"/>
        <v>13.5</v>
      </c>
      <c r="H37" s="23">
        <f>'Toan truong lan 1'!G37</f>
        <v>15.2</v>
      </c>
      <c r="I37" s="78">
        <f t="shared" si="1"/>
        <v>-1.6999999999999993</v>
      </c>
    </row>
    <row r="38" spans="1:9" ht="21.75" customHeight="1">
      <c r="A38" s="11">
        <v>32</v>
      </c>
      <c r="B38" s="3" t="s">
        <v>24</v>
      </c>
      <c r="C38" s="9" t="s">
        <v>10</v>
      </c>
      <c r="D38" s="7">
        <v>4.5</v>
      </c>
      <c r="E38" s="7">
        <v>7.5</v>
      </c>
      <c r="F38" s="7">
        <v>5.2</v>
      </c>
      <c r="G38" s="23">
        <f t="shared" si="0"/>
        <v>29.2</v>
      </c>
      <c r="H38" s="23">
        <f>'Toan truong lan 1'!G38</f>
        <v>22.5</v>
      </c>
      <c r="I38" s="78">
        <f t="shared" si="1"/>
        <v>6.699999999999999</v>
      </c>
    </row>
    <row r="39" spans="1:9" ht="21.75" customHeight="1">
      <c r="A39" s="11">
        <v>33</v>
      </c>
      <c r="B39" s="3" t="s">
        <v>53</v>
      </c>
      <c r="C39" s="9"/>
      <c r="D39" s="7">
        <v>1.5</v>
      </c>
      <c r="E39" s="7">
        <v>3.75</v>
      </c>
      <c r="F39" s="7">
        <v>2</v>
      </c>
      <c r="G39" s="23">
        <f t="shared" si="0"/>
        <v>12.5</v>
      </c>
      <c r="H39" s="23">
        <f>'Toan truong lan 1'!G39</f>
        <v>8.8</v>
      </c>
      <c r="I39" s="78">
        <f t="shared" si="1"/>
        <v>3.6999999999999993</v>
      </c>
    </row>
    <row r="40" spans="1:9" ht="21.75" customHeight="1">
      <c r="A40" s="11">
        <v>34</v>
      </c>
      <c r="B40" s="3" t="s">
        <v>54</v>
      </c>
      <c r="C40" s="9"/>
      <c r="D40" s="7"/>
      <c r="E40" s="7">
        <v>2.5</v>
      </c>
      <c r="F40" s="7"/>
      <c r="G40" s="23">
        <f t="shared" si="0"/>
        <v>5</v>
      </c>
      <c r="H40" s="23">
        <f>'Toan truong lan 1'!G40</f>
        <v>7.8</v>
      </c>
      <c r="I40" s="78">
        <f t="shared" si="1"/>
        <v>-2.8</v>
      </c>
    </row>
    <row r="41" spans="1:9" ht="21.75" customHeight="1">
      <c r="A41" s="11">
        <v>35</v>
      </c>
      <c r="B41" s="3" t="s">
        <v>55</v>
      </c>
      <c r="C41" s="9" t="s">
        <v>10</v>
      </c>
      <c r="D41" s="8">
        <v>2</v>
      </c>
      <c r="E41" s="8">
        <v>3.5</v>
      </c>
      <c r="F41" s="8">
        <v>2.4</v>
      </c>
      <c r="G41" s="23">
        <f t="shared" si="0"/>
        <v>13.4</v>
      </c>
      <c r="H41" s="23">
        <f>'Toan truong lan 1'!G41</f>
        <v>10.799999999999999</v>
      </c>
      <c r="I41" s="78">
        <f t="shared" si="1"/>
        <v>2.6000000000000014</v>
      </c>
    </row>
    <row r="42" spans="1:9" ht="21.75" customHeight="1">
      <c r="A42" s="11">
        <v>36</v>
      </c>
      <c r="B42" s="3" t="s">
        <v>56</v>
      </c>
      <c r="C42" s="9" t="s">
        <v>10</v>
      </c>
      <c r="D42" s="7">
        <v>3</v>
      </c>
      <c r="E42" s="7">
        <v>6.5</v>
      </c>
      <c r="F42" s="7">
        <v>4.4</v>
      </c>
      <c r="G42" s="23">
        <f t="shared" si="0"/>
        <v>23.4</v>
      </c>
      <c r="H42" s="23">
        <f>'Toan truong lan 1'!G42</f>
        <v>23</v>
      </c>
      <c r="I42" s="78">
        <f t="shared" si="1"/>
        <v>0.3999999999999986</v>
      </c>
    </row>
    <row r="43" spans="1:9" ht="21.75" customHeight="1">
      <c r="A43" s="11">
        <v>37</v>
      </c>
      <c r="B43" s="3" t="s">
        <v>26</v>
      </c>
      <c r="C43" s="9"/>
      <c r="D43" s="7">
        <v>2</v>
      </c>
      <c r="E43" s="7">
        <v>2.5</v>
      </c>
      <c r="F43" s="7">
        <v>4.2</v>
      </c>
      <c r="G43" s="23">
        <f t="shared" si="0"/>
        <v>13.2</v>
      </c>
      <c r="H43" s="23">
        <f>'Toan truong lan 1'!G43</f>
        <v>16.799999999999997</v>
      </c>
      <c r="I43" s="78">
        <f t="shared" si="1"/>
        <v>-3.599999999999998</v>
      </c>
    </row>
    <row r="44" spans="1:9" ht="21.75" customHeight="1">
      <c r="A44" s="11">
        <v>38</v>
      </c>
      <c r="B44" s="3" t="s">
        <v>12</v>
      </c>
      <c r="C44" s="9"/>
      <c r="D44" s="7">
        <v>1.8</v>
      </c>
      <c r="E44" s="7">
        <v>2.75</v>
      </c>
      <c r="F44" s="7">
        <v>3.9</v>
      </c>
      <c r="G44" s="23">
        <f t="shared" si="0"/>
        <v>13</v>
      </c>
      <c r="H44" s="23">
        <f>'Toan truong lan 1'!G44</f>
        <v>20.5</v>
      </c>
      <c r="I44" s="78">
        <f t="shared" si="1"/>
        <v>-7.5</v>
      </c>
    </row>
    <row r="45" spans="1:9" ht="21.75" customHeight="1">
      <c r="A45" s="11">
        <v>39</v>
      </c>
      <c r="B45" s="3" t="s">
        <v>27</v>
      </c>
      <c r="C45" s="9" t="s">
        <v>10</v>
      </c>
      <c r="D45" s="7">
        <v>2.5</v>
      </c>
      <c r="E45" s="7">
        <v>3.75</v>
      </c>
      <c r="F45" s="7">
        <v>4</v>
      </c>
      <c r="G45" s="23">
        <f t="shared" si="0"/>
        <v>16.5</v>
      </c>
      <c r="H45" s="23">
        <f>'Toan truong lan 1'!G45</f>
        <v>24.1</v>
      </c>
      <c r="I45" s="78">
        <f t="shared" si="1"/>
        <v>-7.600000000000001</v>
      </c>
    </row>
    <row r="46" spans="1:9" ht="21.75" customHeight="1">
      <c r="A46" s="11">
        <v>40</v>
      </c>
      <c r="B46" s="3" t="s">
        <v>28</v>
      </c>
      <c r="C46" s="9"/>
      <c r="D46" s="7">
        <v>1.5</v>
      </c>
      <c r="E46" s="7">
        <v>1.75</v>
      </c>
      <c r="F46" s="7">
        <v>2.5</v>
      </c>
      <c r="G46" s="23">
        <f t="shared" si="0"/>
        <v>9</v>
      </c>
      <c r="H46" s="23">
        <f>'Toan truong lan 1'!G46</f>
        <v>9</v>
      </c>
      <c r="I46" s="78">
        <f t="shared" si="1"/>
        <v>0</v>
      </c>
    </row>
    <row r="47" spans="1:9" ht="21.75" customHeight="1">
      <c r="A47" s="11">
        <v>41</v>
      </c>
      <c r="B47" s="3" t="s">
        <v>29</v>
      </c>
      <c r="C47" s="9"/>
      <c r="D47" s="7">
        <v>2.5</v>
      </c>
      <c r="E47" s="7">
        <v>3.5</v>
      </c>
      <c r="F47" s="7">
        <v>3.8</v>
      </c>
      <c r="G47" s="23">
        <f t="shared" si="0"/>
        <v>15.8</v>
      </c>
      <c r="H47" s="23">
        <f>'Toan truong lan 1'!G47</f>
        <v>16</v>
      </c>
      <c r="I47" s="78">
        <f t="shared" si="1"/>
        <v>-0.1999999999999993</v>
      </c>
    </row>
    <row r="48" spans="1:9" ht="21.75" customHeight="1">
      <c r="A48" s="11">
        <v>42</v>
      </c>
      <c r="B48" s="3" t="s">
        <v>30</v>
      </c>
      <c r="C48" s="9"/>
      <c r="D48" s="7">
        <v>2.8</v>
      </c>
      <c r="E48" s="7">
        <v>7.75</v>
      </c>
      <c r="F48" s="7">
        <v>7.8</v>
      </c>
      <c r="G48" s="23">
        <f t="shared" si="0"/>
        <v>28.9</v>
      </c>
      <c r="H48" s="23">
        <f>'Toan truong lan 1'!G48</f>
        <v>29.299999999999997</v>
      </c>
      <c r="I48" s="78">
        <f t="shared" si="1"/>
        <v>-0.3999999999999986</v>
      </c>
    </row>
    <row r="49" spans="1:9" ht="21.75" customHeight="1">
      <c r="A49" s="11">
        <v>43</v>
      </c>
      <c r="B49" s="3" t="s">
        <v>31</v>
      </c>
      <c r="C49" s="9"/>
      <c r="D49" s="8">
        <v>2.5</v>
      </c>
      <c r="E49" s="8">
        <v>3.25</v>
      </c>
      <c r="F49" s="8">
        <v>3.6</v>
      </c>
      <c r="G49" s="23">
        <f t="shared" si="0"/>
        <v>15.1</v>
      </c>
      <c r="H49" s="23">
        <f>'Toan truong lan 1'!G49</f>
        <v>10.2</v>
      </c>
      <c r="I49" s="78">
        <f t="shared" si="1"/>
        <v>4.9</v>
      </c>
    </row>
    <row r="50" spans="1:9" ht="21.75" customHeight="1">
      <c r="A50" s="11">
        <v>44</v>
      </c>
      <c r="B50" s="3" t="s">
        <v>32</v>
      </c>
      <c r="C50" s="9"/>
      <c r="D50" s="7">
        <v>2.8</v>
      </c>
      <c r="E50" s="7">
        <v>4.25</v>
      </c>
      <c r="F50" s="7">
        <v>4</v>
      </c>
      <c r="G50" s="23">
        <f t="shared" si="0"/>
        <v>18.1</v>
      </c>
      <c r="H50" s="23">
        <f>'Toan truong lan 1'!G50</f>
        <v>24.6</v>
      </c>
      <c r="I50" s="78">
        <f t="shared" si="1"/>
        <v>-6.5</v>
      </c>
    </row>
    <row r="51" spans="1:9" ht="21.75" customHeight="1">
      <c r="A51" s="11">
        <v>45</v>
      </c>
      <c r="B51" s="3" t="s">
        <v>57</v>
      </c>
      <c r="C51" s="9"/>
      <c r="D51" s="7">
        <v>2.8</v>
      </c>
      <c r="E51" s="7">
        <v>4.75</v>
      </c>
      <c r="F51" s="7">
        <v>4.7</v>
      </c>
      <c r="G51" s="23">
        <f t="shared" si="0"/>
        <v>19.799999999999997</v>
      </c>
      <c r="H51" s="23">
        <f>'Toan truong lan 1'!G51</f>
        <v>23.6</v>
      </c>
      <c r="I51" s="78">
        <f t="shared" si="1"/>
        <v>-3.8000000000000043</v>
      </c>
    </row>
    <row r="52" spans="1:9" ht="21.75" customHeight="1">
      <c r="A52" s="11">
        <v>46</v>
      </c>
      <c r="B52" s="3" t="s">
        <v>33</v>
      </c>
      <c r="C52" s="9" t="s">
        <v>10</v>
      </c>
      <c r="D52" s="7">
        <v>3</v>
      </c>
      <c r="E52" s="7">
        <v>4.5</v>
      </c>
      <c r="F52" s="7">
        <v>4.4</v>
      </c>
      <c r="G52" s="23">
        <f t="shared" si="0"/>
        <v>19.4</v>
      </c>
      <c r="H52" s="23">
        <f>'Toan truong lan 1'!G52</f>
        <v>17.4</v>
      </c>
      <c r="I52" s="78">
        <f t="shared" si="1"/>
        <v>2</v>
      </c>
    </row>
    <row r="53" spans="1:9" ht="21.75" customHeight="1">
      <c r="A53" s="42">
        <v>47</v>
      </c>
      <c r="B53" s="43" t="s">
        <v>34</v>
      </c>
      <c r="C53" s="44" t="s">
        <v>10</v>
      </c>
      <c r="D53" s="45">
        <v>2.3</v>
      </c>
      <c r="E53" s="45">
        <v>4</v>
      </c>
      <c r="F53" s="45">
        <v>6.5</v>
      </c>
      <c r="G53" s="46">
        <f t="shared" si="0"/>
        <v>19.1</v>
      </c>
      <c r="H53" s="23">
        <f>'Toan truong lan 1'!G53</f>
        <v>13</v>
      </c>
      <c r="I53" s="78">
        <f t="shared" si="1"/>
        <v>6.100000000000001</v>
      </c>
    </row>
    <row r="54" spans="1:9" ht="21.75" customHeight="1">
      <c r="A54" s="91" t="s">
        <v>67</v>
      </c>
      <c r="B54" s="91"/>
      <c r="C54" s="91"/>
      <c r="D54" s="52">
        <f>SUM(D7:D53)/COUNT(D7:D53)</f>
        <v>2.482608695652173</v>
      </c>
      <c r="E54" s="52">
        <f>SUM(E7:E53)/COUNT(E7:E53)</f>
        <v>4.627659574468085</v>
      </c>
      <c r="F54" s="52">
        <f>SUM(F7:F53)/COUNT(F7:F53)</f>
        <v>4.63695652173913</v>
      </c>
      <c r="G54" s="52">
        <f>SUM(G7:G53)/COUNT(G7:G53)</f>
        <v>18.6531914893617</v>
      </c>
      <c r="H54" s="52"/>
      <c r="I54" s="48"/>
    </row>
    <row r="55" spans="1:9" ht="21.75" customHeight="1">
      <c r="A55" s="92" t="s">
        <v>68</v>
      </c>
      <c r="B55" s="92"/>
      <c r="C55" s="92"/>
      <c r="D55" s="53">
        <v>2.93</v>
      </c>
      <c r="E55" s="53">
        <v>3.78</v>
      </c>
      <c r="F55" s="53">
        <v>3.9</v>
      </c>
      <c r="G55" s="53">
        <v>17.32</v>
      </c>
      <c r="H55" s="53"/>
      <c r="I55" s="48"/>
    </row>
    <row r="56" spans="1:9" ht="21.75" customHeight="1">
      <c r="A56" s="93" t="s">
        <v>69</v>
      </c>
      <c r="B56" s="93"/>
      <c r="C56" s="93"/>
      <c r="D56" s="49">
        <f>D54-D55</f>
        <v>-0.44739130434782703</v>
      </c>
      <c r="E56" s="49">
        <f>E54-E55</f>
        <v>0.8476595744680853</v>
      </c>
      <c r="F56" s="49">
        <f>F54-F55</f>
        <v>0.7369565217391298</v>
      </c>
      <c r="G56" s="49">
        <f>G54-G55</f>
        <v>1.333191489361699</v>
      </c>
      <c r="H56" s="49"/>
      <c r="I56" s="48"/>
    </row>
    <row r="57" spans="1:9" ht="21.75" customHeight="1">
      <c r="A57" s="94" t="s">
        <v>70</v>
      </c>
      <c r="B57" s="94"/>
      <c r="C57" s="94"/>
      <c r="D57" s="54">
        <v>3.43</v>
      </c>
      <c r="E57" s="54">
        <v>4.61</v>
      </c>
      <c r="F57" s="54">
        <v>4.28</v>
      </c>
      <c r="G57" s="55">
        <v>20.36</v>
      </c>
      <c r="H57" s="55"/>
      <c r="I57" s="54"/>
    </row>
    <row r="58" spans="1:9" ht="21.75" customHeight="1">
      <c r="A58" s="90" t="s">
        <v>69</v>
      </c>
      <c r="B58" s="90"/>
      <c r="C58" s="90"/>
      <c r="D58" s="56">
        <f>D54-D57</f>
        <v>-0.947391304347827</v>
      </c>
      <c r="E58" s="56">
        <f>E54-E57</f>
        <v>0.01765957446808475</v>
      </c>
      <c r="F58" s="56">
        <f>F54-F57</f>
        <v>0.3569565217391295</v>
      </c>
      <c r="G58" s="56">
        <f>G54-G57</f>
        <v>-1.7068085106383002</v>
      </c>
      <c r="H58" s="56"/>
      <c r="I58" s="54"/>
    </row>
    <row r="59" ht="21.75" customHeight="1"/>
    <row r="60" spans="1:10" ht="21.75" customHeight="1">
      <c r="A60" s="27" t="s">
        <v>63</v>
      </c>
      <c r="B60" s="28"/>
      <c r="C60" s="28"/>
      <c r="D60" s="29"/>
      <c r="E60" s="29"/>
      <c r="F60" s="29"/>
      <c r="G60" s="30">
        <f>SUMPRODUCT((G7:G53&gt;=25)*(G7:G53&lt;=50))</f>
        <v>8</v>
      </c>
      <c r="H60" s="30"/>
      <c r="I60" s="30"/>
      <c r="J60" s="31"/>
    </row>
    <row r="61" spans="1:10" ht="21.75" customHeight="1">
      <c r="A61" s="32" t="s">
        <v>64</v>
      </c>
      <c r="B61" s="33"/>
      <c r="C61" s="33"/>
      <c r="D61" s="34">
        <f>SUMPRODUCT((D7:D53&gt;=5)*(D7:D53&lt;=10))</f>
        <v>0</v>
      </c>
      <c r="E61" s="34">
        <f>SUMPRODUCT((E7:E53&gt;=5)*(E7:E53&lt;=10))</f>
        <v>20</v>
      </c>
      <c r="F61" s="34">
        <f>SUMPRODUCT((F7:F53&gt;=5)*(F7:F53&lt;=10))</f>
        <v>18</v>
      </c>
      <c r="G61" s="35"/>
      <c r="H61" s="35"/>
      <c r="I61" s="35"/>
      <c r="J61" s="31"/>
    </row>
    <row r="62" spans="1:10" ht="21.75" customHeight="1">
      <c r="A62" s="32" t="s">
        <v>65</v>
      </c>
      <c r="B62" s="33"/>
      <c r="C62" s="33"/>
      <c r="D62" s="36">
        <f>MAX(D7:D53)</f>
        <v>4.8</v>
      </c>
      <c r="E62" s="36">
        <f>MAX(E7:E53)</f>
        <v>8</v>
      </c>
      <c r="F62" s="36">
        <f>MAX(F7:F53)</f>
        <v>9.15</v>
      </c>
      <c r="G62" s="36">
        <f>MAX(G7:G53)</f>
        <v>32.5</v>
      </c>
      <c r="H62" s="36"/>
      <c r="I62" s="37"/>
      <c r="J62" s="31"/>
    </row>
    <row r="63" spans="1:10" ht="21.75" customHeight="1">
      <c r="A63" s="38" t="s">
        <v>66</v>
      </c>
      <c r="B63" s="39"/>
      <c r="C63" s="39"/>
      <c r="D63" s="40">
        <f>MIN(D7:D53)</f>
        <v>0.5</v>
      </c>
      <c r="E63" s="40">
        <f>MIN(E7:E53)</f>
        <v>1</v>
      </c>
      <c r="F63" s="40">
        <f>MIN(F7:F53)</f>
        <v>2</v>
      </c>
      <c r="G63" s="40">
        <f>MIN(G7:G53)</f>
        <v>5</v>
      </c>
      <c r="H63" s="40"/>
      <c r="I63" s="41"/>
      <c r="J63" s="31"/>
    </row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13">
    <mergeCell ref="A2:I2"/>
    <mergeCell ref="A4:A5"/>
    <mergeCell ref="B4:B5"/>
    <mergeCell ref="C4:C5"/>
    <mergeCell ref="D4:G4"/>
    <mergeCell ref="I4:I5"/>
    <mergeCell ref="A3:I3"/>
    <mergeCell ref="H4:H5"/>
    <mergeCell ref="A58:C58"/>
    <mergeCell ref="A54:C54"/>
    <mergeCell ref="A55:C55"/>
    <mergeCell ref="A56:C56"/>
    <mergeCell ref="A57:C57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31" top="0.68" bottom="0.6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N17" sqref="N17"/>
    </sheetView>
  </sheetViews>
  <sheetFormatPr defaultColWidth="9.00390625" defaultRowHeight="15.75"/>
  <cols>
    <col min="1" max="1" width="6.125" style="0" customWidth="1"/>
    <col min="2" max="2" width="21.375" style="0" customWidth="1"/>
    <col min="3" max="3" width="5.00390625" style="0" customWidth="1"/>
    <col min="4" max="6" width="5.625" style="0" customWidth="1"/>
    <col min="7" max="7" width="7.625" style="25" customWidth="1"/>
    <col min="8" max="8" width="9.00390625" style="25" customWidth="1"/>
    <col min="10" max="10" width="8.125" style="0" customWidth="1"/>
    <col min="11" max="11" width="7.625" style="0" customWidth="1"/>
  </cols>
  <sheetData>
    <row r="1" spans="1:27" ht="24" customHeight="1">
      <c r="A1" s="15" t="s">
        <v>0</v>
      </c>
      <c r="B1" s="15"/>
      <c r="C1" s="15"/>
      <c r="D1" s="15"/>
      <c r="E1" s="15"/>
      <c r="F1" s="15"/>
      <c r="G1" s="21"/>
      <c r="H1" s="21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9.75" customHeight="1">
      <c r="A2" s="95" t="s">
        <v>83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11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99" t="s">
        <v>73</v>
      </c>
      <c r="I4" s="96" t="s">
        <v>74</v>
      </c>
      <c r="J4" s="101" t="s">
        <v>76</v>
      </c>
      <c r="K4" s="101" t="s">
        <v>77</v>
      </c>
    </row>
    <row r="5" spans="1:11" ht="39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76" t="s">
        <v>72</v>
      </c>
      <c r="H5" s="100"/>
      <c r="I5" s="97"/>
      <c r="J5" s="101"/>
      <c r="K5" s="101"/>
    </row>
    <row r="6" spans="1:11" ht="21.75" customHeight="1">
      <c r="A6" s="11">
        <v>1</v>
      </c>
      <c r="B6" s="5" t="s">
        <v>36</v>
      </c>
      <c r="C6" s="6"/>
      <c r="D6" s="7">
        <v>2.3</v>
      </c>
      <c r="E6" s="7">
        <v>5</v>
      </c>
      <c r="F6" s="7">
        <v>4.2</v>
      </c>
      <c r="G6" s="23">
        <f>F6+E6*2+D6*2</f>
        <v>18.799999999999997</v>
      </c>
      <c r="H6" s="23">
        <f>'Toan truong lan 1'!G10</f>
        <v>9.6</v>
      </c>
      <c r="I6" s="78">
        <f>G6-H6</f>
        <v>9.199999999999998</v>
      </c>
      <c r="J6" s="79">
        <v>30000</v>
      </c>
      <c r="K6" s="79"/>
    </row>
    <row r="7" spans="1:11" ht="21.75" customHeight="1">
      <c r="A7" s="11">
        <v>2</v>
      </c>
      <c r="B7" s="5" t="s">
        <v>46</v>
      </c>
      <c r="C7" s="6" t="s">
        <v>10</v>
      </c>
      <c r="D7" s="7">
        <v>3.5</v>
      </c>
      <c r="E7" s="7">
        <v>5.5</v>
      </c>
      <c r="F7" s="7">
        <v>5.8</v>
      </c>
      <c r="G7" s="23">
        <f>F7+E7*2+D7*2</f>
        <v>23.8</v>
      </c>
      <c r="H7" s="23">
        <f>'Toan truong lan 1'!G26</f>
        <v>15.2</v>
      </c>
      <c r="I7" s="78">
        <f>G7-H7</f>
        <v>8.600000000000001</v>
      </c>
      <c r="J7" s="79">
        <v>30000</v>
      </c>
      <c r="K7" s="79"/>
    </row>
    <row r="8" spans="1:11" ht="21.75" customHeight="1">
      <c r="A8" s="11">
        <v>3</v>
      </c>
      <c r="B8" s="5" t="s">
        <v>15</v>
      </c>
      <c r="C8" s="6"/>
      <c r="D8" s="7">
        <v>2.5</v>
      </c>
      <c r="E8" s="7">
        <v>3.5</v>
      </c>
      <c r="F8" s="7">
        <v>4.6</v>
      </c>
      <c r="G8" s="23">
        <f>F8+E8*2+D8*2</f>
        <v>16.6</v>
      </c>
      <c r="H8" s="23">
        <f>'Toan truong lan 1'!G17</f>
        <v>9.6</v>
      </c>
      <c r="I8" s="78">
        <f>G8-H8</f>
        <v>7.000000000000002</v>
      </c>
      <c r="J8" s="79">
        <v>30000</v>
      </c>
      <c r="K8" s="79"/>
    </row>
    <row r="9" spans="1:11" ht="19.5" customHeight="1">
      <c r="A9" s="102" t="s">
        <v>9</v>
      </c>
      <c r="B9" s="103"/>
      <c r="C9" s="103"/>
      <c r="D9" s="103"/>
      <c r="E9" s="103"/>
      <c r="F9" s="103"/>
      <c r="G9" s="103"/>
      <c r="H9" s="103"/>
      <c r="I9" s="104"/>
      <c r="J9" s="79">
        <f>SUM(J6:J8)</f>
        <v>90000</v>
      </c>
      <c r="K9" s="79"/>
    </row>
    <row r="10" spans="1:11" ht="19.5" customHeight="1">
      <c r="A10" s="105" t="s">
        <v>78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ht="19.5" customHeight="1"/>
    <row r="12" spans="8:11" ht="19.5" customHeight="1">
      <c r="H12" s="106" t="s">
        <v>79</v>
      </c>
      <c r="I12" s="106"/>
      <c r="J12" s="106"/>
      <c r="K12" s="106"/>
    </row>
    <row r="13" spans="8:11" ht="19.5" customHeight="1">
      <c r="H13" s="107" t="s">
        <v>80</v>
      </c>
      <c r="I13" s="107"/>
      <c r="J13" s="107"/>
      <c r="K13" s="107"/>
    </row>
    <row r="14" ht="19.5" customHeight="1"/>
    <row r="15" ht="19.5" customHeight="1"/>
    <row r="16" ht="19.5" customHeight="1"/>
    <row r="17" spans="8:11" ht="19.5" customHeight="1">
      <c r="H17" s="108" t="s">
        <v>81</v>
      </c>
      <c r="I17" s="108"/>
      <c r="J17" s="108"/>
      <c r="K17" s="10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5">
    <mergeCell ref="H12:K12"/>
    <mergeCell ref="H13:K13"/>
    <mergeCell ref="H17:K17"/>
    <mergeCell ref="A2:K2"/>
    <mergeCell ref="A4:A5"/>
    <mergeCell ref="B4:B5"/>
    <mergeCell ref="C4:C5"/>
    <mergeCell ref="D4:G4"/>
    <mergeCell ref="I4:I5"/>
    <mergeCell ref="A3:I3"/>
    <mergeCell ref="H4:H5"/>
    <mergeCell ref="J4:J5"/>
    <mergeCell ref="K4:K5"/>
    <mergeCell ref="A9:I9"/>
    <mergeCell ref="A10:K10"/>
  </mergeCells>
  <conditionalFormatting sqref="B7:C7 C8">
    <cfRule type="expression" priority="1" dxfId="0" stopIfTrue="1">
      <formula>$A$8&lt;&gt;""</formula>
    </cfRule>
  </conditionalFormatting>
  <conditionalFormatting sqref="B6:C6">
    <cfRule type="expression" priority="2" dxfId="0" stopIfTrue="1">
      <formula>$A$5&lt;&gt;""</formula>
    </cfRule>
  </conditionalFormatting>
  <conditionalFormatting sqref="B8">
    <cfRule type="expression" priority="3" dxfId="0" stopIfTrue="1">
      <formula>$A$6&lt;&gt;""</formula>
    </cfRule>
  </conditionalFormatting>
  <printOptions/>
  <pageMargins left="0.29" right="0.24" top="0.68" bottom="0.67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40">
      <selection activeCell="M17" sqref="M17"/>
    </sheetView>
  </sheetViews>
  <sheetFormatPr defaultColWidth="9.00390625" defaultRowHeight="15.75"/>
  <cols>
    <col min="1" max="1" width="6.125" style="0" customWidth="1"/>
    <col min="2" max="2" width="22.50390625" style="0" customWidth="1"/>
    <col min="7" max="7" width="9.00390625" style="71" customWidth="1"/>
  </cols>
  <sheetData>
    <row r="1" spans="1:26" ht="24" customHeight="1">
      <c r="A1" s="15" t="s">
        <v>0</v>
      </c>
      <c r="B1" s="15"/>
      <c r="C1" s="15"/>
      <c r="D1" s="15"/>
      <c r="E1" s="15"/>
      <c r="F1" s="15"/>
      <c r="G1" s="66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84" t="s">
        <v>62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8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88" t="s">
        <v>71</v>
      </c>
    </row>
    <row r="5" spans="1:8" ht="24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67" t="s">
        <v>9</v>
      </c>
      <c r="H5" s="89"/>
    </row>
    <row r="6" spans="1:8" ht="24" customHeight="1">
      <c r="A6" s="75">
        <v>1</v>
      </c>
      <c r="B6" s="75">
        <v>2</v>
      </c>
      <c r="C6" s="75">
        <v>3</v>
      </c>
      <c r="D6" s="10">
        <v>4</v>
      </c>
      <c r="E6" s="10">
        <v>5</v>
      </c>
      <c r="F6" s="10">
        <v>6</v>
      </c>
      <c r="G6" s="74">
        <v>7</v>
      </c>
      <c r="H6" s="75">
        <v>8</v>
      </c>
    </row>
    <row r="7" spans="1:8" ht="24" customHeight="1">
      <c r="A7" s="11">
        <v>18</v>
      </c>
      <c r="B7" s="5" t="s">
        <v>18</v>
      </c>
      <c r="C7" s="6" t="s">
        <v>10</v>
      </c>
      <c r="D7" s="7">
        <v>4.5</v>
      </c>
      <c r="E7" s="7">
        <v>7.75</v>
      </c>
      <c r="F7" s="7">
        <v>8</v>
      </c>
      <c r="G7" s="68">
        <f aca="true" t="shared" si="0" ref="G7:G53">F7+E7*2+D7*2</f>
        <v>32.5</v>
      </c>
      <c r="H7" s="11">
        <v>1</v>
      </c>
    </row>
    <row r="8" spans="1:8" ht="24" customHeight="1">
      <c r="A8" s="11">
        <v>1</v>
      </c>
      <c r="B8" s="5" t="s">
        <v>35</v>
      </c>
      <c r="C8" s="6" t="s">
        <v>10</v>
      </c>
      <c r="D8" s="7">
        <v>3.5</v>
      </c>
      <c r="E8" s="7">
        <v>8</v>
      </c>
      <c r="F8" s="7">
        <v>9.15</v>
      </c>
      <c r="G8" s="68">
        <f t="shared" si="0"/>
        <v>32.15</v>
      </c>
      <c r="H8" s="11">
        <v>2</v>
      </c>
    </row>
    <row r="9" spans="1:8" ht="24" customHeight="1">
      <c r="A9" s="11">
        <v>19</v>
      </c>
      <c r="B9" s="5" t="s">
        <v>19</v>
      </c>
      <c r="C9" s="6" t="s">
        <v>10</v>
      </c>
      <c r="D9" s="7">
        <v>4.8</v>
      </c>
      <c r="E9" s="7">
        <v>6.5</v>
      </c>
      <c r="F9" s="7">
        <v>7.8</v>
      </c>
      <c r="G9" s="68">
        <f t="shared" si="0"/>
        <v>30.4</v>
      </c>
      <c r="H9" s="11">
        <v>3</v>
      </c>
    </row>
    <row r="10" spans="1:8" ht="24" customHeight="1">
      <c r="A10" s="11">
        <v>32</v>
      </c>
      <c r="B10" s="5" t="s">
        <v>24</v>
      </c>
      <c r="C10" s="6" t="s">
        <v>10</v>
      </c>
      <c r="D10" s="7">
        <v>4.5</v>
      </c>
      <c r="E10" s="7">
        <v>7.5</v>
      </c>
      <c r="F10" s="7">
        <v>5.2</v>
      </c>
      <c r="G10" s="68">
        <f t="shared" si="0"/>
        <v>29.2</v>
      </c>
      <c r="H10" s="11">
        <v>4</v>
      </c>
    </row>
    <row r="11" spans="1:8" ht="24" customHeight="1">
      <c r="A11" s="11">
        <v>42</v>
      </c>
      <c r="B11" s="5" t="s">
        <v>30</v>
      </c>
      <c r="C11" s="6"/>
      <c r="D11" s="7">
        <v>2.8</v>
      </c>
      <c r="E11" s="7">
        <v>7.75</v>
      </c>
      <c r="F11" s="7">
        <v>7.8</v>
      </c>
      <c r="G11" s="68">
        <f t="shared" si="0"/>
        <v>28.9</v>
      </c>
      <c r="H11" s="11">
        <v>5</v>
      </c>
    </row>
    <row r="12" spans="1:8" ht="24" customHeight="1">
      <c r="A12" s="11">
        <v>8</v>
      </c>
      <c r="B12" s="5" t="s">
        <v>39</v>
      </c>
      <c r="C12" s="6"/>
      <c r="D12" s="7">
        <v>4.5</v>
      </c>
      <c r="E12" s="7">
        <v>6.75</v>
      </c>
      <c r="F12" s="7">
        <v>4.2</v>
      </c>
      <c r="G12" s="68">
        <f t="shared" si="0"/>
        <v>26.7</v>
      </c>
      <c r="H12" s="11">
        <v>6</v>
      </c>
    </row>
    <row r="13" spans="1:8" ht="24" customHeight="1">
      <c r="A13" s="11">
        <v>29</v>
      </c>
      <c r="B13" s="5" t="s">
        <v>22</v>
      </c>
      <c r="C13" s="6" t="s">
        <v>10</v>
      </c>
      <c r="D13" s="7">
        <v>3.8</v>
      </c>
      <c r="E13" s="7">
        <v>6</v>
      </c>
      <c r="F13" s="7">
        <v>5.9</v>
      </c>
      <c r="G13" s="68">
        <f t="shared" si="0"/>
        <v>25.5</v>
      </c>
      <c r="H13" s="11">
        <v>7</v>
      </c>
    </row>
    <row r="14" spans="1:8" ht="24" customHeight="1">
      <c r="A14" s="11">
        <v>21</v>
      </c>
      <c r="B14" s="5" t="s">
        <v>20</v>
      </c>
      <c r="C14" s="6"/>
      <c r="D14" s="7">
        <v>3.3</v>
      </c>
      <c r="E14" s="7">
        <v>6.25</v>
      </c>
      <c r="F14" s="7">
        <v>6.1</v>
      </c>
      <c r="G14" s="68">
        <f t="shared" si="0"/>
        <v>25.200000000000003</v>
      </c>
      <c r="H14" s="11">
        <v>8</v>
      </c>
    </row>
    <row r="15" spans="1:8" ht="24" customHeight="1">
      <c r="A15" s="11">
        <v>7</v>
      </c>
      <c r="B15" s="5" t="s">
        <v>38</v>
      </c>
      <c r="C15" s="6" t="s">
        <v>10</v>
      </c>
      <c r="D15" s="7">
        <v>2.8</v>
      </c>
      <c r="E15" s="7">
        <v>5.75</v>
      </c>
      <c r="F15" s="7">
        <v>7.6</v>
      </c>
      <c r="G15" s="68">
        <f t="shared" si="0"/>
        <v>24.700000000000003</v>
      </c>
      <c r="H15" s="11">
        <v>9</v>
      </c>
    </row>
    <row r="16" spans="1:8" ht="24" customHeight="1">
      <c r="A16" s="11">
        <v>16</v>
      </c>
      <c r="B16" s="5" t="s">
        <v>45</v>
      </c>
      <c r="C16" s="6" t="s">
        <v>10</v>
      </c>
      <c r="D16" s="7">
        <v>3.3</v>
      </c>
      <c r="E16" s="7">
        <v>6.25</v>
      </c>
      <c r="F16" s="7">
        <v>5</v>
      </c>
      <c r="G16" s="68">
        <f t="shared" si="0"/>
        <v>24.1</v>
      </c>
      <c r="H16" s="11">
        <v>10</v>
      </c>
    </row>
    <row r="17" spans="1:8" ht="24" customHeight="1">
      <c r="A17" s="11">
        <v>20</v>
      </c>
      <c r="B17" s="5" t="s">
        <v>46</v>
      </c>
      <c r="C17" s="6" t="s">
        <v>10</v>
      </c>
      <c r="D17" s="7">
        <v>3.5</v>
      </c>
      <c r="E17" s="7">
        <v>5.5</v>
      </c>
      <c r="F17" s="7">
        <v>5.8</v>
      </c>
      <c r="G17" s="68">
        <f t="shared" si="0"/>
        <v>23.8</v>
      </c>
      <c r="H17" s="11">
        <v>11</v>
      </c>
    </row>
    <row r="18" spans="1:8" ht="24" customHeight="1">
      <c r="A18" s="11">
        <v>36</v>
      </c>
      <c r="B18" s="5" t="s">
        <v>56</v>
      </c>
      <c r="C18" s="6" t="s">
        <v>10</v>
      </c>
      <c r="D18" s="7">
        <v>3</v>
      </c>
      <c r="E18" s="7">
        <v>6.5</v>
      </c>
      <c r="F18" s="7">
        <v>4.4</v>
      </c>
      <c r="G18" s="68">
        <f t="shared" si="0"/>
        <v>23.4</v>
      </c>
      <c r="H18" s="11">
        <v>12</v>
      </c>
    </row>
    <row r="19" spans="1:8" ht="24" customHeight="1">
      <c r="A19" s="11">
        <v>25</v>
      </c>
      <c r="B19" s="5" t="s">
        <v>50</v>
      </c>
      <c r="C19" s="6"/>
      <c r="D19" s="7">
        <v>1.8</v>
      </c>
      <c r="E19" s="7">
        <v>7.25</v>
      </c>
      <c r="F19" s="7">
        <v>5.25</v>
      </c>
      <c r="G19" s="68">
        <f t="shared" si="0"/>
        <v>23.35</v>
      </c>
      <c r="H19" s="11">
        <v>13</v>
      </c>
    </row>
    <row r="20" spans="1:8" ht="24" customHeight="1">
      <c r="A20" s="11">
        <v>15</v>
      </c>
      <c r="B20" s="5" t="s">
        <v>44</v>
      </c>
      <c r="C20" s="6" t="s">
        <v>10</v>
      </c>
      <c r="D20" s="7">
        <v>1.3</v>
      </c>
      <c r="E20" s="7">
        <v>7.5</v>
      </c>
      <c r="F20" s="7">
        <v>5.2</v>
      </c>
      <c r="G20" s="68">
        <f t="shared" si="0"/>
        <v>22.8</v>
      </c>
      <c r="H20" s="11">
        <v>14</v>
      </c>
    </row>
    <row r="21" spans="1:8" ht="24" customHeight="1">
      <c r="A21" s="11">
        <v>27</v>
      </c>
      <c r="B21" s="5" t="s">
        <v>21</v>
      </c>
      <c r="C21" s="6" t="s">
        <v>10</v>
      </c>
      <c r="D21" s="7">
        <v>2.8</v>
      </c>
      <c r="E21" s="7">
        <v>6.5</v>
      </c>
      <c r="F21" s="7">
        <v>4.2</v>
      </c>
      <c r="G21" s="68">
        <f t="shared" si="0"/>
        <v>22.799999999999997</v>
      </c>
      <c r="H21" s="11">
        <v>15</v>
      </c>
    </row>
    <row r="22" spans="1:8" ht="24" customHeight="1">
      <c r="A22" s="11">
        <v>5</v>
      </c>
      <c r="B22" s="5" t="s">
        <v>14</v>
      </c>
      <c r="C22" s="6"/>
      <c r="D22" s="7">
        <v>3</v>
      </c>
      <c r="E22" s="7">
        <v>5</v>
      </c>
      <c r="F22" s="7">
        <v>5.4</v>
      </c>
      <c r="G22" s="68">
        <f t="shared" si="0"/>
        <v>21.4</v>
      </c>
      <c r="H22" s="11">
        <v>16</v>
      </c>
    </row>
    <row r="23" spans="1:8" ht="24" customHeight="1">
      <c r="A23" s="11">
        <v>22</v>
      </c>
      <c r="B23" s="5" t="s">
        <v>47</v>
      </c>
      <c r="C23" s="6"/>
      <c r="D23" s="7">
        <v>3</v>
      </c>
      <c r="E23" s="7">
        <v>5.75</v>
      </c>
      <c r="F23" s="7">
        <v>3.5</v>
      </c>
      <c r="G23" s="68">
        <f t="shared" si="0"/>
        <v>21</v>
      </c>
      <c r="H23" s="11">
        <v>17</v>
      </c>
    </row>
    <row r="24" spans="1:8" ht="24" customHeight="1">
      <c r="A24" s="11">
        <v>23</v>
      </c>
      <c r="B24" s="5" t="s">
        <v>48</v>
      </c>
      <c r="C24" s="6" t="s">
        <v>10</v>
      </c>
      <c r="D24" s="7">
        <v>2.3</v>
      </c>
      <c r="E24" s="7">
        <v>6.25</v>
      </c>
      <c r="F24" s="7">
        <v>3</v>
      </c>
      <c r="G24" s="68">
        <f t="shared" si="0"/>
        <v>20.1</v>
      </c>
      <c r="H24" s="11">
        <v>18</v>
      </c>
    </row>
    <row r="25" spans="1:8" ht="24" customHeight="1">
      <c r="A25" s="11">
        <v>14</v>
      </c>
      <c r="B25" s="5" t="s">
        <v>43</v>
      </c>
      <c r="C25" s="6" t="s">
        <v>10</v>
      </c>
      <c r="D25" s="7">
        <v>3.5</v>
      </c>
      <c r="E25" s="7">
        <v>4</v>
      </c>
      <c r="F25" s="7">
        <v>5</v>
      </c>
      <c r="G25" s="68">
        <f t="shared" si="0"/>
        <v>20</v>
      </c>
      <c r="H25" s="11">
        <v>19</v>
      </c>
    </row>
    <row r="26" spans="1:8" ht="24" customHeight="1">
      <c r="A26" s="11">
        <v>45</v>
      </c>
      <c r="B26" s="5" t="s">
        <v>57</v>
      </c>
      <c r="C26" s="6"/>
      <c r="D26" s="7">
        <v>2.8</v>
      </c>
      <c r="E26" s="7">
        <v>4.75</v>
      </c>
      <c r="F26" s="7">
        <v>4.7</v>
      </c>
      <c r="G26" s="68">
        <f t="shared" si="0"/>
        <v>19.799999999999997</v>
      </c>
      <c r="H26" s="11">
        <v>20</v>
      </c>
    </row>
    <row r="27" spans="1:8" ht="24" customHeight="1">
      <c r="A27" s="11">
        <v>46</v>
      </c>
      <c r="B27" s="5" t="s">
        <v>33</v>
      </c>
      <c r="C27" s="6" t="s">
        <v>10</v>
      </c>
      <c r="D27" s="7">
        <v>3</v>
      </c>
      <c r="E27" s="7">
        <v>4.5</v>
      </c>
      <c r="F27" s="7">
        <v>4.4</v>
      </c>
      <c r="G27" s="68">
        <f t="shared" si="0"/>
        <v>19.4</v>
      </c>
      <c r="H27" s="11">
        <v>21</v>
      </c>
    </row>
    <row r="28" spans="1:8" ht="24" customHeight="1">
      <c r="A28" s="11">
        <v>47</v>
      </c>
      <c r="B28" s="5" t="s">
        <v>34</v>
      </c>
      <c r="C28" s="6" t="s">
        <v>10</v>
      </c>
      <c r="D28" s="7">
        <v>2.3</v>
      </c>
      <c r="E28" s="7">
        <v>4</v>
      </c>
      <c r="F28" s="7">
        <v>6.5</v>
      </c>
      <c r="G28" s="68">
        <f t="shared" si="0"/>
        <v>19.1</v>
      </c>
      <c r="H28" s="11">
        <v>22</v>
      </c>
    </row>
    <row r="29" spans="1:8" ht="24" customHeight="1">
      <c r="A29" s="11">
        <v>4</v>
      </c>
      <c r="B29" s="5" t="s">
        <v>36</v>
      </c>
      <c r="C29" s="6"/>
      <c r="D29" s="7">
        <v>2.3</v>
      </c>
      <c r="E29" s="7">
        <v>5</v>
      </c>
      <c r="F29" s="7">
        <v>4.2</v>
      </c>
      <c r="G29" s="68">
        <f t="shared" si="0"/>
        <v>18.799999999999997</v>
      </c>
      <c r="H29" s="11">
        <v>23</v>
      </c>
    </row>
    <row r="30" spans="1:8" ht="24" customHeight="1">
      <c r="A30" s="11">
        <v>17</v>
      </c>
      <c r="B30" s="5" t="s">
        <v>17</v>
      </c>
      <c r="C30" s="6"/>
      <c r="D30" s="7">
        <v>2</v>
      </c>
      <c r="E30" s="7">
        <v>5.5</v>
      </c>
      <c r="F30" s="7">
        <v>3.6</v>
      </c>
      <c r="G30" s="68">
        <f t="shared" si="0"/>
        <v>18.6</v>
      </c>
      <c r="H30" s="11">
        <v>24</v>
      </c>
    </row>
    <row r="31" spans="1:8" ht="24" customHeight="1">
      <c r="A31" s="11">
        <v>44</v>
      </c>
      <c r="B31" s="3" t="s">
        <v>32</v>
      </c>
      <c r="C31" s="9"/>
      <c r="D31" s="7">
        <v>2.8</v>
      </c>
      <c r="E31" s="7">
        <v>4.25</v>
      </c>
      <c r="F31" s="7">
        <v>4</v>
      </c>
      <c r="G31" s="68">
        <f t="shared" si="0"/>
        <v>18.1</v>
      </c>
      <c r="H31" s="11">
        <v>25</v>
      </c>
    </row>
    <row r="32" spans="1:8" ht="24" customHeight="1">
      <c r="A32" s="11">
        <v>3</v>
      </c>
      <c r="B32" s="3" t="s">
        <v>13</v>
      </c>
      <c r="C32" s="9" t="s">
        <v>10</v>
      </c>
      <c r="D32" s="7">
        <v>2</v>
      </c>
      <c r="E32" s="7">
        <v>4.25</v>
      </c>
      <c r="F32" s="7">
        <v>5.2</v>
      </c>
      <c r="G32" s="68">
        <f t="shared" si="0"/>
        <v>17.7</v>
      </c>
      <c r="H32" s="11">
        <v>26</v>
      </c>
    </row>
    <row r="33" spans="1:8" ht="24" customHeight="1">
      <c r="A33" s="11">
        <v>6</v>
      </c>
      <c r="B33" s="3" t="s">
        <v>37</v>
      </c>
      <c r="C33" s="9" t="s">
        <v>10</v>
      </c>
      <c r="D33" s="7">
        <v>2.5</v>
      </c>
      <c r="E33" s="7">
        <v>3.25</v>
      </c>
      <c r="F33" s="7">
        <v>5.8</v>
      </c>
      <c r="G33" s="68">
        <f t="shared" si="0"/>
        <v>17.3</v>
      </c>
      <c r="H33" s="11">
        <v>27</v>
      </c>
    </row>
    <row r="34" spans="1:8" ht="24" customHeight="1">
      <c r="A34" s="11">
        <v>10</v>
      </c>
      <c r="B34" s="3" t="s">
        <v>41</v>
      </c>
      <c r="C34" s="9" t="s">
        <v>10</v>
      </c>
      <c r="D34" s="7">
        <v>2</v>
      </c>
      <c r="E34" s="7">
        <v>4.25</v>
      </c>
      <c r="F34" s="7">
        <v>4.5</v>
      </c>
      <c r="G34" s="68">
        <f t="shared" si="0"/>
        <v>17</v>
      </c>
      <c r="H34" s="11">
        <v>28</v>
      </c>
    </row>
    <row r="35" spans="1:8" ht="24" customHeight="1">
      <c r="A35" s="11">
        <v>11</v>
      </c>
      <c r="B35" s="3" t="s">
        <v>15</v>
      </c>
      <c r="C35" s="9"/>
      <c r="D35" s="7">
        <v>2.5</v>
      </c>
      <c r="E35" s="7">
        <v>3.5</v>
      </c>
      <c r="F35" s="7">
        <v>4.6</v>
      </c>
      <c r="G35" s="68">
        <f t="shared" si="0"/>
        <v>16.6</v>
      </c>
      <c r="H35" s="11">
        <v>29</v>
      </c>
    </row>
    <row r="36" spans="1:8" ht="24" customHeight="1">
      <c r="A36" s="11">
        <v>39</v>
      </c>
      <c r="B36" s="3" t="s">
        <v>27</v>
      </c>
      <c r="C36" s="9" t="s">
        <v>10</v>
      </c>
      <c r="D36" s="7">
        <v>2.5</v>
      </c>
      <c r="E36" s="7">
        <v>3.75</v>
      </c>
      <c r="F36" s="7">
        <v>4</v>
      </c>
      <c r="G36" s="68">
        <f t="shared" si="0"/>
        <v>16.5</v>
      </c>
      <c r="H36" s="11">
        <v>30</v>
      </c>
    </row>
    <row r="37" spans="1:8" ht="24" customHeight="1">
      <c r="A37" s="11">
        <v>41</v>
      </c>
      <c r="B37" s="3" t="s">
        <v>29</v>
      </c>
      <c r="C37" s="9"/>
      <c r="D37" s="7">
        <v>2.5</v>
      </c>
      <c r="E37" s="7">
        <v>3.5</v>
      </c>
      <c r="F37" s="7">
        <v>3.8</v>
      </c>
      <c r="G37" s="68">
        <f t="shared" si="0"/>
        <v>15.8</v>
      </c>
      <c r="H37" s="11">
        <v>31</v>
      </c>
    </row>
    <row r="38" spans="1:8" ht="24" customHeight="1">
      <c r="A38" s="11">
        <v>43</v>
      </c>
      <c r="B38" s="3" t="s">
        <v>31</v>
      </c>
      <c r="C38" s="9"/>
      <c r="D38" s="8">
        <v>2.5</v>
      </c>
      <c r="E38" s="8">
        <v>3.25</v>
      </c>
      <c r="F38" s="8">
        <v>3.6</v>
      </c>
      <c r="G38" s="68">
        <f t="shared" si="0"/>
        <v>15.1</v>
      </c>
      <c r="H38" s="11">
        <v>32</v>
      </c>
    </row>
    <row r="39" spans="1:8" ht="24" customHeight="1">
      <c r="A39" s="11">
        <v>31</v>
      </c>
      <c r="B39" s="3" t="s">
        <v>52</v>
      </c>
      <c r="C39" s="9"/>
      <c r="D39" s="7">
        <v>2</v>
      </c>
      <c r="E39" s="7">
        <v>3.25</v>
      </c>
      <c r="F39" s="7">
        <v>3</v>
      </c>
      <c r="G39" s="68">
        <f t="shared" si="0"/>
        <v>13.5</v>
      </c>
      <c r="H39" s="11">
        <v>33</v>
      </c>
    </row>
    <row r="40" spans="1:8" ht="24" customHeight="1">
      <c r="A40" s="11">
        <v>35</v>
      </c>
      <c r="B40" s="3" t="s">
        <v>55</v>
      </c>
      <c r="C40" s="9" t="s">
        <v>10</v>
      </c>
      <c r="D40" s="8">
        <v>2</v>
      </c>
      <c r="E40" s="8">
        <v>3.5</v>
      </c>
      <c r="F40" s="8">
        <v>2.4</v>
      </c>
      <c r="G40" s="68">
        <f t="shared" si="0"/>
        <v>13.4</v>
      </c>
      <c r="H40" s="11">
        <v>34</v>
      </c>
    </row>
    <row r="41" spans="1:8" ht="24" customHeight="1">
      <c r="A41" s="11">
        <v>26</v>
      </c>
      <c r="B41" s="3" t="s">
        <v>51</v>
      </c>
      <c r="C41" s="9"/>
      <c r="D41" s="7">
        <v>1.3</v>
      </c>
      <c r="E41" s="7">
        <v>4</v>
      </c>
      <c r="F41" s="7">
        <v>2.7</v>
      </c>
      <c r="G41" s="68">
        <f t="shared" si="0"/>
        <v>13.299999999999999</v>
      </c>
      <c r="H41" s="11">
        <v>35</v>
      </c>
    </row>
    <row r="42" spans="1:8" ht="24" customHeight="1">
      <c r="A42" s="11">
        <v>37</v>
      </c>
      <c r="B42" s="3" t="s">
        <v>26</v>
      </c>
      <c r="C42" s="9"/>
      <c r="D42" s="7">
        <v>2</v>
      </c>
      <c r="E42" s="7">
        <v>2.5</v>
      </c>
      <c r="F42" s="7">
        <v>4.2</v>
      </c>
      <c r="G42" s="68">
        <f t="shared" si="0"/>
        <v>13.2</v>
      </c>
      <c r="H42" s="11">
        <v>36</v>
      </c>
    </row>
    <row r="43" spans="1:8" ht="24" customHeight="1">
      <c r="A43" s="11">
        <v>38</v>
      </c>
      <c r="B43" s="3" t="s">
        <v>12</v>
      </c>
      <c r="C43" s="9"/>
      <c r="D43" s="7">
        <v>1.8</v>
      </c>
      <c r="E43" s="7">
        <v>2.75</v>
      </c>
      <c r="F43" s="7">
        <v>3.9</v>
      </c>
      <c r="G43" s="68">
        <f t="shared" si="0"/>
        <v>13</v>
      </c>
      <c r="H43" s="11">
        <v>37</v>
      </c>
    </row>
    <row r="44" spans="1:8" ht="24" customHeight="1">
      <c r="A44" s="11">
        <v>13</v>
      </c>
      <c r="B44" s="3" t="s">
        <v>16</v>
      </c>
      <c r="C44" s="9" t="s">
        <v>10</v>
      </c>
      <c r="D44" s="7">
        <v>0.8</v>
      </c>
      <c r="E44" s="7">
        <v>3</v>
      </c>
      <c r="F44" s="7">
        <v>5.3</v>
      </c>
      <c r="G44" s="68">
        <f t="shared" si="0"/>
        <v>12.9</v>
      </c>
      <c r="H44" s="11">
        <v>38</v>
      </c>
    </row>
    <row r="45" spans="1:8" ht="24" customHeight="1">
      <c r="A45" s="11">
        <v>33</v>
      </c>
      <c r="B45" s="3" t="s">
        <v>53</v>
      </c>
      <c r="C45" s="9"/>
      <c r="D45" s="7">
        <v>1.5</v>
      </c>
      <c r="E45" s="7">
        <v>3.75</v>
      </c>
      <c r="F45" s="7">
        <v>2</v>
      </c>
      <c r="G45" s="68">
        <f t="shared" si="0"/>
        <v>12.5</v>
      </c>
      <c r="H45" s="11">
        <v>39</v>
      </c>
    </row>
    <row r="46" spans="1:8" ht="24" customHeight="1">
      <c r="A46" s="11">
        <v>12</v>
      </c>
      <c r="B46" s="3" t="s">
        <v>42</v>
      </c>
      <c r="C46" s="9"/>
      <c r="D46" s="7">
        <v>1.3</v>
      </c>
      <c r="E46" s="7">
        <v>2.75</v>
      </c>
      <c r="F46" s="7">
        <v>4.2</v>
      </c>
      <c r="G46" s="68">
        <f t="shared" si="0"/>
        <v>12.299999999999999</v>
      </c>
      <c r="H46" s="11">
        <v>40</v>
      </c>
    </row>
    <row r="47" spans="1:8" ht="24" customHeight="1">
      <c r="A47" s="11">
        <v>24</v>
      </c>
      <c r="B47" s="3" t="s">
        <v>49</v>
      </c>
      <c r="C47" s="9"/>
      <c r="D47" s="7">
        <v>1.3</v>
      </c>
      <c r="E47" s="7">
        <v>2.75</v>
      </c>
      <c r="F47" s="7">
        <v>3.7</v>
      </c>
      <c r="G47" s="68">
        <f t="shared" si="0"/>
        <v>11.799999999999999</v>
      </c>
      <c r="H47" s="11">
        <v>41</v>
      </c>
    </row>
    <row r="48" spans="1:8" ht="24" customHeight="1">
      <c r="A48" s="11">
        <v>2</v>
      </c>
      <c r="B48" s="3" t="s">
        <v>11</v>
      </c>
      <c r="C48" s="9"/>
      <c r="D48" s="7">
        <v>1.5</v>
      </c>
      <c r="E48" s="7">
        <v>2.25</v>
      </c>
      <c r="F48" s="7">
        <v>3.8</v>
      </c>
      <c r="G48" s="68">
        <f t="shared" si="0"/>
        <v>11.3</v>
      </c>
      <c r="H48" s="11">
        <v>42</v>
      </c>
    </row>
    <row r="49" spans="1:8" ht="24" customHeight="1">
      <c r="A49" s="11">
        <v>9</v>
      </c>
      <c r="B49" s="3" t="s">
        <v>40</v>
      </c>
      <c r="C49" s="9"/>
      <c r="D49" s="7">
        <v>0.5</v>
      </c>
      <c r="E49" s="7">
        <v>3.5</v>
      </c>
      <c r="F49" s="7">
        <v>3</v>
      </c>
      <c r="G49" s="68">
        <f t="shared" si="0"/>
        <v>11</v>
      </c>
      <c r="H49" s="11">
        <v>43</v>
      </c>
    </row>
    <row r="50" spans="1:8" ht="24" customHeight="1">
      <c r="A50" s="11">
        <v>30</v>
      </c>
      <c r="B50" s="3" t="s">
        <v>23</v>
      </c>
      <c r="C50" s="9"/>
      <c r="D50" s="7">
        <v>2</v>
      </c>
      <c r="E50" s="7">
        <v>1.75</v>
      </c>
      <c r="F50" s="7">
        <v>2.8</v>
      </c>
      <c r="G50" s="68">
        <f t="shared" si="0"/>
        <v>10.3</v>
      </c>
      <c r="H50" s="11">
        <v>44</v>
      </c>
    </row>
    <row r="51" spans="1:8" ht="24" customHeight="1">
      <c r="A51" s="11">
        <v>40</v>
      </c>
      <c r="B51" s="3" t="s">
        <v>28</v>
      </c>
      <c r="C51" s="9"/>
      <c r="D51" s="7">
        <v>1.5</v>
      </c>
      <c r="E51" s="7">
        <v>1.75</v>
      </c>
      <c r="F51" s="7">
        <v>2.5</v>
      </c>
      <c r="G51" s="68">
        <f t="shared" si="0"/>
        <v>9</v>
      </c>
      <c r="H51" s="11">
        <v>45</v>
      </c>
    </row>
    <row r="52" spans="1:8" ht="24" customHeight="1">
      <c r="A52" s="11">
        <v>28</v>
      </c>
      <c r="B52" s="3" t="s">
        <v>25</v>
      </c>
      <c r="C52" s="9"/>
      <c r="D52" s="7">
        <v>1</v>
      </c>
      <c r="E52" s="7">
        <v>1</v>
      </c>
      <c r="F52" s="7">
        <v>2.4</v>
      </c>
      <c r="G52" s="68">
        <f t="shared" si="0"/>
        <v>6.4</v>
      </c>
      <c r="H52" s="11">
        <v>46</v>
      </c>
    </row>
    <row r="53" spans="1:8" ht="24" customHeight="1">
      <c r="A53" s="42">
        <v>34</v>
      </c>
      <c r="B53" s="43" t="s">
        <v>54</v>
      </c>
      <c r="C53" s="44"/>
      <c r="D53" s="45"/>
      <c r="E53" s="45">
        <v>2.5</v>
      </c>
      <c r="F53" s="45"/>
      <c r="G53" s="69">
        <f t="shared" si="0"/>
        <v>5</v>
      </c>
      <c r="H53" s="11">
        <v>47</v>
      </c>
    </row>
    <row r="54" spans="1:8" ht="22.5" customHeight="1">
      <c r="A54" s="91" t="s">
        <v>67</v>
      </c>
      <c r="B54" s="91"/>
      <c r="C54" s="91"/>
      <c r="D54" s="52">
        <f>SUM(D7:D53)/COUNT(D7:D53)</f>
        <v>2.482608695652173</v>
      </c>
      <c r="E54" s="52">
        <f>SUM(E7:E53)/COUNT(E7:E53)</f>
        <v>4.627659574468085</v>
      </c>
      <c r="F54" s="52">
        <f>SUM(F7:F53)/COUNT(F7:F53)</f>
        <v>4.636956521739131</v>
      </c>
      <c r="G54" s="52">
        <f>SUM(G7:G53)/COUNT(G7:G53)</f>
        <v>18.6531914893617</v>
      </c>
      <c r="H54" s="11"/>
    </row>
    <row r="55" spans="1:8" ht="22.5" customHeight="1">
      <c r="A55" s="92" t="s">
        <v>68</v>
      </c>
      <c r="B55" s="92"/>
      <c r="C55" s="92"/>
      <c r="D55" s="53">
        <v>2.93</v>
      </c>
      <c r="E55" s="53">
        <v>3.78</v>
      </c>
      <c r="F55" s="53">
        <v>3.9</v>
      </c>
      <c r="G55" s="53">
        <v>17.32</v>
      </c>
      <c r="H55" s="11"/>
    </row>
    <row r="56" spans="1:8" ht="22.5" customHeight="1">
      <c r="A56" s="93" t="s">
        <v>69</v>
      </c>
      <c r="B56" s="93"/>
      <c r="C56" s="93"/>
      <c r="D56" s="49">
        <f>D54-D55</f>
        <v>-0.44739130434782703</v>
      </c>
      <c r="E56" s="49">
        <f>E54-E55</f>
        <v>0.8476595744680853</v>
      </c>
      <c r="F56" s="49">
        <f>F54-F55</f>
        <v>0.7369565217391307</v>
      </c>
      <c r="G56" s="49">
        <f>G54-G55</f>
        <v>1.333191489361699</v>
      </c>
      <c r="H56" s="11"/>
    </row>
    <row r="57" spans="1:8" ht="19.5" customHeight="1">
      <c r="A57" s="94" t="s">
        <v>70</v>
      </c>
      <c r="B57" s="94"/>
      <c r="C57" s="94"/>
      <c r="D57" s="54">
        <v>3.43</v>
      </c>
      <c r="E57" s="54">
        <v>4.61</v>
      </c>
      <c r="F57" s="54">
        <v>4.28</v>
      </c>
      <c r="G57" s="70">
        <v>20.36</v>
      </c>
      <c r="H57" s="11"/>
    </row>
    <row r="58" spans="1:8" ht="19.5" customHeight="1">
      <c r="A58" s="90" t="s">
        <v>69</v>
      </c>
      <c r="B58" s="90"/>
      <c r="C58" s="90"/>
      <c r="D58" s="56">
        <f>D54-D57</f>
        <v>-0.947391304347827</v>
      </c>
      <c r="E58" s="56">
        <f>E54-E57</f>
        <v>0.01765957446808475</v>
      </c>
      <c r="F58" s="56">
        <f>F54-F57</f>
        <v>0.3569565217391304</v>
      </c>
      <c r="G58" s="56">
        <f>G54-G57</f>
        <v>-1.7068085106383002</v>
      </c>
      <c r="H58" s="11"/>
    </row>
    <row r="59" ht="19.5" customHeight="1"/>
    <row r="60" spans="1:9" ht="19.5" customHeight="1">
      <c r="A60" s="27" t="s">
        <v>63</v>
      </c>
      <c r="B60" s="28"/>
      <c r="C60" s="28"/>
      <c r="D60" s="29"/>
      <c r="E60" s="29"/>
      <c r="F60" s="29"/>
      <c r="G60" s="72">
        <f>SUMPRODUCT((G7:G53&gt;=25)*(G7:G53&lt;=50))</f>
        <v>8</v>
      </c>
      <c r="H60" s="30"/>
      <c r="I60" s="31"/>
    </row>
    <row r="61" spans="1:9" ht="19.5" customHeight="1">
      <c r="A61" s="32" t="s">
        <v>64</v>
      </c>
      <c r="B61" s="33"/>
      <c r="C61" s="33"/>
      <c r="D61" s="34">
        <f>SUMPRODUCT((D7:D53&gt;=5)*(D7:D53&lt;=10))</f>
        <v>0</v>
      </c>
      <c r="E61" s="34">
        <f>SUMPRODUCT((E7:E53&gt;=5)*(E7:E53&lt;=10))</f>
        <v>20</v>
      </c>
      <c r="F61" s="34">
        <f>SUMPRODUCT((F7:F53&gt;=5)*(F7:F53&lt;=10))</f>
        <v>18</v>
      </c>
      <c r="G61" s="73"/>
      <c r="H61" s="35"/>
      <c r="I61" s="31"/>
    </row>
    <row r="62" spans="1:9" ht="19.5" customHeight="1">
      <c r="A62" s="32" t="s">
        <v>65</v>
      </c>
      <c r="B62" s="33"/>
      <c r="C62" s="33"/>
      <c r="D62" s="36">
        <f>MAX(D7:D53)</f>
        <v>4.8</v>
      </c>
      <c r="E62" s="36">
        <f>MAX(E7:E53)</f>
        <v>8</v>
      </c>
      <c r="F62" s="36">
        <f>MAX(F7:F53)</f>
        <v>9.15</v>
      </c>
      <c r="G62" s="36">
        <f>MAX(G7:G53)</f>
        <v>32.5</v>
      </c>
      <c r="H62" s="37"/>
      <c r="I62" s="31"/>
    </row>
    <row r="63" spans="1:9" ht="19.5" customHeight="1">
      <c r="A63" s="38" t="s">
        <v>66</v>
      </c>
      <c r="B63" s="39"/>
      <c r="C63" s="39"/>
      <c r="D63" s="40">
        <f>MIN(D7:D53)</f>
        <v>0.5</v>
      </c>
      <c r="E63" s="40">
        <f>MIN(E7:E53)</f>
        <v>1</v>
      </c>
      <c r="F63" s="40">
        <f>MIN(F7:F53)</f>
        <v>2</v>
      </c>
      <c r="G63" s="40">
        <f>MIN(G7:G53)</f>
        <v>5</v>
      </c>
      <c r="H63" s="41"/>
      <c r="I63" s="31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12">
    <mergeCell ref="A2:H2"/>
    <mergeCell ref="A4:A5"/>
    <mergeCell ref="B4:B5"/>
    <mergeCell ref="C4:C5"/>
    <mergeCell ref="D4:G4"/>
    <mergeCell ref="H4:H5"/>
    <mergeCell ref="A3:H3"/>
    <mergeCell ref="A58:C58"/>
    <mergeCell ref="A54:C54"/>
    <mergeCell ref="A55:C55"/>
    <mergeCell ref="A56:C56"/>
    <mergeCell ref="A57:C57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selection activeCell="F19" sqref="F19"/>
    </sheetView>
  </sheetViews>
  <sheetFormatPr defaultColWidth="9.00390625" defaultRowHeight="15.75"/>
  <cols>
    <col min="1" max="1" width="6.125" style="0" customWidth="1"/>
    <col min="2" max="2" width="17.50390625" style="0" customWidth="1"/>
    <col min="3" max="3" width="6.375" style="0" customWidth="1"/>
    <col min="4" max="6" width="6.625" style="0" customWidth="1"/>
    <col min="7" max="7" width="9.00390625" style="71" customWidth="1"/>
    <col min="8" max="8" width="5.875" style="0" customWidth="1"/>
  </cols>
  <sheetData>
    <row r="1" spans="1:26" ht="24" customHeight="1">
      <c r="A1" s="15" t="s">
        <v>0</v>
      </c>
      <c r="B1" s="15"/>
      <c r="C1" s="15"/>
      <c r="D1" s="15"/>
      <c r="E1" s="15"/>
      <c r="F1" s="15"/>
      <c r="G1" s="66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84" t="s">
        <v>62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10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110" t="s">
        <v>82</v>
      </c>
      <c r="I4" s="101" t="s">
        <v>76</v>
      </c>
      <c r="J4" s="101" t="s">
        <v>77</v>
      </c>
    </row>
    <row r="5" spans="1:10" ht="24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67" t="s">
        <v>9</v>
      </c>
      <c r="H5" s="89"/>
      <c r="I5" s="101"/>
      <c r="J5" s="101"/>
    </row>
    <row r="6" spans="1:10" ht="24" customHeight="1">
      <c r="A6" s="11">
        <v>1</v>
      </c>
      <c r="B6" s="5" t="s">
        <v>18</v>
      </c>
      <c r="C6" s="6" t="s">
        <v>10</v>
      </c>
      <c r="D6" s="7">
        <v>4.5</v>
      </c>
      <c r="E6" s="7">
        <v>7.75</v>
      </c>
      <c r="F6" s="80">
        <v>8</v>
      </c>
      <c r="G6" s="68">
        <f>F6+E6*2+D6*2</f>
        <v>32.5</v>
      </c>
      <c r="H6" s="11">
        <v>1</v>
      </c>
      <c r="I6" s="79">
        <v>30000</v>
      </c>
      <c r="J6" s="79"/>
    </row>
    <row r="7" spans="1:10" ht="24" customHeight="1">
      <c r="A7" s="11">
        <v>2</v>
      </c>
      <c r="B7" s="5" t="s">
        <v>35</v>
      </c>
      <c r="C7" s="6" t="s">
        <v>10</v>
      </c>
      <c r="D7" s="7">
        <v>3.5</v>
      </c>
      <c r="E7" s="7">
        <v>8</v>
      </c>
      <c r="F7" s="7">
        <v>9.15</v>
      </c>
      <c r="G7" s="68">
        <f>F7+E7*2+D7*2</f>
        <v>32.15</v>
      </c>
      <c r="H7" s="11">
        <v>2</v>
      </c>
      <c r="I7" s="79">
        <v>30000</v>
      </c>
      <c r="J7" s="79"/>
    </row>
    <row r="8" spans="1:10" ht="24" customHeight="1">
      <c r="A8" s="11">
        <v>3</v>
      </c>
      <c r="B8" s="5" t="s">
        <v>19</v>
      </c>
      <c r="C8" s="6" t="s">
        <v>10</v>
      </c>
      <c r="D8" s="7">
        <v>4.8</v>
      </c>
      <c r="E8" s="7">
        <v>6.5</v>
      </c>
      <c r="F8" s="7">
        <v>7.8</v>
      </c>
      <c r="G8" s="68">
        <f>F8+E8*2+D8*2</f>
        <v>30.4</v>
      </c>
      <c r="H8" s="11">
        <v>3</v>
      </c>
      <c r="I8" s="79">
        <v>30000</v>
      </c>
      <c r="J8" s="79"/>
    </row>
    <row r="9" spans="1:11" ht="19.5" customHeight="1">
      <c r="A9" s="114" t="s">
        <v>9</v>
      </c>
      <c r="B9" s="115"/>
      <c r="C9" s="115"/>
      <c r="D9" s="115"/>
      <c r="E9" s="115"/>
      <c r="F9" s="115"/>
      <c r="G9" s="115"/>
      <c r="H9" s="116"/>
      <c r="I9" s="117">
        <f>SUM(I6:I8)</f>
        <v>90000</v>
      </c>
      <c r="J9" s="117"/>
      <c r="K9" s="83"/>
    </row>
    <row r="10" spans="1:11" ht="19.5" customHeight="1">
      <c r="A10" s="109" t="s">
        <v>78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51"/>
    </row>
    <row r="11" spans="7:8" ht="19.5" customHeight="1">
      <c r="G11" s="25"/>
      <c r="H11" s="25"/>
    </row>
    <row r="12" spans="7:11" ht="19.5" customHeight="1">
      <c r="G12" s="106" t="s">
        <v>79</v>
      </c>
      <c r="H12" s="106"/>
      <c r="I12" s="106"/>
      <c r="J12" s="106"/>
      <c r="K12" s="81"/>
    </row>
    <row r="13" spans="7:11" ht="19.5" customHeight="1">
      <c r="G13" s="107" t="s">
        <v>80</v>
      </c>
      <c r="H13" s="107"/>
      <c r="I13" s="107"/>
      <c r="J13" s="107"/>
      <c r="K13" s="82"/>
    </row>
    <row r="14" spans="7:8" ht="19.5" customHeight="1">
      <c r="G14" s="25"/>
      <c r="H14" s="25"/>
    </row>
    <row r="15" spans="7:8" ht="19.5" customHeight="1">
      <c r="G15" s="25"/>
      <c r="H15" s="25"/>
    </row>
    <row r="16" spans="7:8" ht="19.5" customHeight="1">
      <c r="G16" s="25"/>
      <c r="H16" s="25"/>
    </row>
    <row r="17" spans="7:11" ht="19.5" customHeight="1">
      <c r="G17" s="108" t="s">
        <v>81</v>
      </c>
      <c r="H17" s="108"/>
      <c r="I17" s="108"/>
      <c r="J17" s="108"/>
      <c r="K17" s="2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4">
    <mergeCell ref="G12:J12"/>
    <mergeCell ref="G13:J13"/>
    <mergeCell ref="G17:J17"/>
    <mergeCell ref="A9:H9"/>
    <mergeCell ref="A10:J10"/>
    <mergeCell ref="I4:I5"/>
    <mergeCell ref="J4:J5"/>
    <mergeCell ref="A2:H2"/>
    <mergeCell ref="A4:A5"/>
    <mergeCell ref="B4:B5"/>
    <mergeCell ref="C4:C5"/>
    <mergeCell ref="D4:G4"/>
    <mergeCell ref="H4:H5"/>
    <mergeCell ref="A3:H3"/>
  </mergeCells>
  <conditionalFormatting sqref="B7:C7 C8">
    <cfRule type="expression" priority="1" dxfId="0" stopIfTrue="1">
      <formula>$A$8&lt;&gt;""</formula>
    </cfRule>
  </conditionalFormatting>
  <conditionalFormatting sqref="B6:C6">
    <cfRule type="expression" priority="2" dxfId="0" stopIfTrue="1">
      <formula>$A$5&lt;&gt;""</formula>
    </cfRule>
  </conditionalFormatting>
  <conditionalFormatting sqref="B8">
    <cfRule type="expression" priority="3" dxfId="0" stopIfTrue="1">
      <formula>$A$6&lt;&gt;""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37">
      <selection activeCell="K58" sqref="K58"/>
    </sheetView>
  </sheetViews>
  <sheetFormatPr defaultColWidth="9.00390625" defaultRowHeight="15.75"/>
  <cols>
    <col min="1" max="1" width="6.125" style="0" customWidth="1"/>
    <col min="2" max="2" width="22.50390625" style="0" customWidth="1"/>
    <col min="7" max="7" width="9.00390625" style="25" customWidth="1"/>
  </cols>
  <sheetData>
    <row r="1" spans="1:26" ht="24" customHeight="1">
      <c r="A1" s="15" t="s">
        <v>0</v>
      </c>
      <c r="B1" s="15"/>
      <c r="C1" s="15"/>
      <c r="D1" s="15"/>
      <c r="E1" s="15"/>
      <c r="F1" s="15"/>
      <c r="G1" s="21"/>
      <c r="H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84" t="s">
        <v>62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86" t="s">
        <v>58</v>
      </c>
      <c r="B3" s="86"/>
      <c r="C3" s="86"/>
      <c r="D3" s="86"/>
      <c r="E3" s="86"/>
      <c r="F3" s="86"/>
      <c r="G3" s="86"/>
      <c r="H3" s="8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8" ht="24" customHeight="1">
      <c r="A4" s="88" t="s">
        <v>1</v>
      </c>
      <c r="B4" s="88" t="s">
        <v>2</v>
      </c>
      <c r="C4" s="88" t="s">
        <v>3</v>
      </c>
      <c r="D4" s="88" t="s">
        <v>4</v>
      </c>
      <c r="E4" s="89"/>
      <c r="F4" s="89"/>
      <c r="G4" s="89"/>
      <c r="H4" s="88" t="s">
        <v>5</v>
      </c>
    </row>
    <row r="5" spans="1:8" ht="24" customHeight="1">
      <c r="A5" s="89"/>
      <c r="B5" s="89"/>
      <c r="C5" s="89"/>
      <c r="D5" s="10" t="s">
        <v>6</v>
      </c>
      <c r="E5" s="10" t="s">
        <v>7</v>
      </c>
      <c r="F5" s="10" t="s">
        <v>8</v>
      </c>
      <c r="G5" s="22" t="s">
        <v>9</v>
      </c>
      <c r="H5" s="89"/>
    </row>
    <row r="6" spans="1:8" ht="24" customHeight="1">
      <c r="A6" s="13">
        <v>1</v>
      </c>
      <c r="B6" s="13">
        <v>2</v>
      </c>
      <c r="C6" s="13">
        <v>3</v>
      </c>
      <c r="D6" s="10">
        <v>4</v>
      </c>
      <c r="E6" s="10">
        <v>5</v>
      </c>
      <c r="F6" s="10">
        <v>6</v>
      </c>
      <c r="G6" s="22">
        <v>7</v>
      </c>
      <c r="H6" s="13">
        <v>8</v>
      </c>
    </row>
    <row r="7" spans="1:8" ht="24" customHeight="1">
      <c r="A7" s="11">
        <v>1</v>
      </c>
      <c r="B7" s="5" t="s">
        <v>35</v>
      </c>
      <c r="C7" s="6" t="s">
        <v>10</v>
      </c>
      <c r="D7" s="57">
        <v>6</v>
      </c>
      <c r="E7" s="57">
        <v>5.75</v>
      </c>
      <c r="F7" s="7">
        <v>9.1</v>
      </c>
      <c r="G7" s="23">
        <f aca="true" t="shared" si="0" ref="G7:G53">F7+E7*2+D7*2</f>
        <v>32.6</v>
      </c>
      <c r="H7" s="11"/>
    </row>
    <row r="8" spans="1:8" ht="24" customHeight="1">
      <c r="A8" s="11">
        <v>2</v>
      </c>
      <c r="B8" s="5" t="s">
        <v>11</v>
      </c>
      <c r="C8" s="6"/>
      <c r="D8" s="57">
        <v>1.3</v>
      </c>
      <c r="E8" s="57">
        <v>1.5</v>
      </c>
      <c r="F8" s="7">
        <v>2</v>
      </c>
      <c r="G8" s="23">
        <f t="shared" si="0"/>
        <v>7.6</v>
      </c>
      <c r="H8" s="11"/>
    </row>
    <row r="9" spans="1:8" ht="24" customHeight="1">
      <c r="A9" s="11">
        <v>3</v>
      </c>
      <c r="B9" s="5" t="s">
        <v>13</v>
      </c>
      <c r="C9" s="6" t="s">
        <v>10</v>
      </c>
      <c r="D9" s="57">
        <v>2.3</v>
      </c>
      <c r="E9" s="57">
        <v>2.5</v>
      </c>
      <c r="F9" s="7">
        <v>4</v>
      </c>
      <c r="G9" s="23">
        <f t="shared" si="0"/>
        <v>13.6</v>
      </c>
      <c r="H9" s="11"/>
    </row>
    <row r="10" spans="1:8" ht="24" customHeight="1">
      <c r="A10" s="11">
        <v>4</v>
      </c>
      <c r="B10" s="5" t="s">
        <v>36</v>
      </c>
      <c r="C10" s="6"/>
      <c r="D10" s="57">
        <v>1</v>
      </c>
      <c r="E10" s="57">
        <v>3</v>
      </c>
      <c r="F10" s="7">
        <v>1.6</v>
      </c>
      <c r="G10" s="23">
        <f t="shared" si="0"/>
        <v>9.6</v>
      </c>
      <c r="H10" s="11"/>
    </row>
    <row r="11" spans="1:8" ht="24" customHeight="1">
      <c r="A11" s="11">
        <v>5</v>
      </c>
      <c r="B11" s="5" t="s">
        <v>14</v>
      </c>
      <c r="C11" s="6"/>
      <c r="D11" s="57">
        <v>2.8</v>
      </c>
      <c r="E11" s="57">
        <v>5.25</v>
      </c>
      <c r="F11" s="7">
        <v>3.2</v>
      </c>
      <c r="G11" s="23">
        <f t="shared" si="0"/>
        <v>19.299999999999997</v>
      </c>
      <c r="H11" s="11"/>
    </row>
    <row r="12" spans="1:8" ht="24" customHeight="1">
      <c r="A12" s="11">
        <v>6</v>
      </c>
      <c r="B12" s="5" t="s">
        <v>37</v>
      </c>
      <c r="C12" s="6" t="s">
        <v>10</v>
      </c>
      <c r="D12" s="57">
        <v>2.5</v>
      </c>
      <c r="E12" s="57">
        <v>2.5</v>
      </c>
      <c r="F12" s="7">
        <v>3.2</v>
      </c>
      <c r="G12" s="23">
        <f t="shared" si="0"/>
        <v>13.2</v>
      </c>
      <c r="H12" s="11"/>
    </row>
    <row r="13" spans="1:8" ht="24" customHeight="1">
      <c r="A13" s="11">
        <v>7</v>
      </c>
      <c r="B13" s="5" t="s">
        <v>38</v>
      </c>
      <c r="C13" s="6" t="s">
        <v>10</v>
      </c>
      <c r="D13" s="57">
        <v>3.5</v>
      </c>
      <c r="E13" s="57">
        <v>5.5</v>
      </c>
      <c r="F13" s="7">
        <v>7</v>
      </c>
      <c r="G13" s="23">
        <f t="shared" si="0"/>
        <v>25</v>
      </c>
      <c r="H13" s="11"/>
    </row>
    <row r="14" spans="1:8" ht="24" customHeight="1">
      <c r="A14" s="11">
        <v>8</v>
      </c>
      <c r="B14" s="5" t="s">
        <v>39</v>
      </c>
      <c r="C14" s="6"/>
      <c r="D14" s="57">
        <v>4</v>
      </c>
      <c r="E14" s="57">
        <v>5.5</v>
      </c>
      <c r="F14" s="7">
        <v>3.4</v>
      </c>
      <c r="G14" s="23">
        <f t="shared" si="0"/>
        <v>22.4</v>
      </c>
      <c r="H14" s="11"/>
    </row>
    <row r="15" spans="1:8" ht="24" customHeight="1">
      <c r="A15" s="11">
        <v>9</v>
      </c>
      <c r="B15" s="5" t="s">
        <v>40</v>
      </c>
      <c r="C15" s="6"/>
      <c r="D15" s="57">
        <v>0</v>
      </c>
      <c r="E15" s="57">
        <v>2</v>
      </c>
      <c r="F15" s="7">
        <v>3</v>
      </c>
      <c r="G15" s="23">
        <f t="shared" si="0"/>
        <v>7</v>
      </c>
      <c r="H15" s="11"/>
    </row>
    <row r="16" spans="1:8" ht="24" customHeight="1">
      <c r="A16" s="11">
        <v>10</v>
      </c>
      <c r="B16" s="5" t="s">
        <v>41</v>
      </c>
      <c r="C16" s="6" t="s">
        <v>10</v>
      </c>
      <c r="D16" s="57">
        <v>2.3</v>
      </c>
      <c r="E16" s="57">
        <v>5</v>
      </c>
      <c r="F16" s="7">
        <v>4.6</v>
      </c>
      <c r="G16" s="23">
        <f t="shared" si="0"/>
        <v>19.2</v>
      </c>
      <c r="H16" s="11"/>
    </row>
    <row r="17" spans="1:8" ht="24" customHeight="1">
      <c r="A17" s="11">
        <v>11</v>
      </c>
      <c r="B17" s="5" t="s">
        <v>15</v>
      </c>
      <c r="C17" s="6"/>
      <c r="D17" s="57">
        <v>1.3</v>
      </c>
      <c r="E17" s="57">
        <v>2</v>
      </c>
      <c r="F17" s="7">
        <v>3</v>
      </c>
      <c r="G17" s="23">
        <f t="shared" si="0"/>
        <v>9.6</v>
      </c>
      <c r="H17" s="11"/>
    </row>
    <row r="18" spans="1:8" ht="24" customHeight="1">
      <c r="A18" s="11">
        <v>12</v>
      </c>
      <c r="B18" s="5" t="s">
        <v>42</v>
      </c>
      <c r="C18" s="6"/>
      <c r="D18" s="57">
        <v>1.3</v>
      </c>
      <c r="E18" s="57">
        <v>3</v>
      </c>
      <c r="F18" s="7">
        <v>2.4</v>
      </c>
      <c r="G18" s="23">
        <f t="shared" si="0"/>
        <v>11</v>
      </c>
      <c r="H18" s="11"/>
    </row>
    <row r="19" spans="1:8" ht="24" customHeight="1">
      <c r="A19" s="11">
        <v>13</v>
      </c>
      <c r="B19" s="5" t="s">
        <v>16</v>
      </c>
      <c r="C19" s="6" t="s">
        <v>10</v>
      </c>
      <c r="D19" s="57">
        <v>2.3</v>
      </c>
      <c r="E19" s="57">
        <v>4.25</v>
      </c>
      <c r="F19" s="7">
        <v>3.8</v>
      </c>
      <c r="G19" s="23">
        <f t="shared" si="0"/>
        <v>16.9</v>
      </c>
      <c r="H19" s="11"/>
    </row>
    <row r="20" spans="1:8" ht="24" customHeight="1">
      <c r="A20" s="11">
        <v>14</v>
      </c>
      <c r="B20" s="5" t="s">
        <v>43</v>
      </c>
      <c r="C20" s="6" t="s">
        <v>10</v>
      </c>
      <c r="D20" s="57">
        <v>3.3</v>
      </c>
      <c r="E20" s="57">
        <v>5.25</v>
      </c>
      <c r="F20" s="7">
        <v>3.2</v>
      </c>
      <c r="G20" s="23">
        <f t="shared" si="0"/>
        <v>20.299999999999997</v>
      </c>
      <c r="H20" s="11"/>
    </row>
    <row r="21" spans="1:8" ht="24" customHeight="1">
      <c r="A21" s="11">
        <v>15</v>
      </c>
      <c r="B21" s="5" t="s">
        <v>44</v>
      </c>
      <c r="C21" s="6" t="s">
        <v>10</v>
      </c>
      <c r="D21" s="57">
        <v>3.3</v>
      </c>
      <c r="E21" s="57">
        <v>6.5</v>
      </c>
      <c r="F21" s="7">
        <v>3.5</v>
      </c>
      <c r="G21" s="23">
        <f t="shared" si="0"/>
        <v>23.1</v>
      </c>
      <c r="H21" s="11"/>
    </row>
    <row r="22" spans="1:8" ht="24" customHeight="1">
      <c r="A22" s="11">
        <v>16</v>
      </c>
      <c r="B22" s="5" t="s">
        <v>45</v>
      </c>
      <c r="C22" s="6" t="s">
        <v>10</v>
      </c>
      <c r="D22" s="57">
        <v>4</v>
      </c>
      <c r="E22" s="57">
        <v>6</v>
      </c>
      <c r="F22" s="7">
        <v>4.7</v>
      </c>
      <c r="G22" s="23">
        <f t="shared" si="0"/>
        <v>24.7</v>
      </c>
      <c r="H22" s="11"/>
    </row>
    <row r="23" spans="1:8" ht="24" customHeight="1">
      <c r="A23" s="11">
        <v>17</v>
      </c>
      <c r="B23" s="5" t="s">
        <v>17</v>
      </c>
      <c r="C23" s="6"/>
      <c r="D23" s="57">
        <v>2.5</v>
      </c>
      <c r="E23" s="57">
        <v>4.75</v>
      </c>
      <c r="F23" s="7">
        <v>3.6</v>
      </c>
      <c r="G23" s="23">
        <f t="shared" si="0"/>
        <v>18.1</v>
      </c>
      <c r="H23" s="11"/>
    </row>
    <row r="24" spans="1:8" ht="24" customHeight="1">
      <c r="A24" s="11">
        <v>18</v>
      </c>
      <c r="B24" s="5" t="s">
        <v>18</v>
      </c>
      <c r="C24" s="6" t="s">
        <v>10</v>
      </c>
      <c r="D24" s="57">
        <v>8.3</v>
      </c>
      <c r="E24" s="57">
        <v>6</v>
      </c>
      <c r="F24" s="7">
        <v>7</v>
      </c>
      <c r="G24" s="23">
        <f t="shared" si="0"/>
        <v>35.6</v>
      </c>
      <c r="H24" s="12"/>
    </row>
    <row r="25" spans="1:8" ht="24" customHeight="1">
      <c r="A25" s="11">
        <v>19</v>
      </c>
      <c r="B25" s="5" t="s">
        <v>19</v>
      </c>
      <c r="C25" s="6" t="s">
        <v>10</v>
      </c>
      <c r="D25" s="57">
        <v>4</v>
      </c>
      <c r="E25" s="57">
        <v>7.25</v>
      </c>
      <c r="F25" s="7">
        <v>7</v>
      </c>
      <c r="G25" s="23">
        <f t="shared" si="0"/>
        <v>29.5</v>
      </c>
      <c r="H25" s="12"/>
    </row>
    <row r="26" spans="1:8" ht="24" customHeight="1">
      <c r="A26" s="11">
        <v>20</v>
      </c>
      <c r="B26" s="5" t="s">
        <v>46</v>
      </c>
      <c r="C26" s="6" t="s">
        <v>10</v>
      </c>
      <c r="D26" s="57">
        <v>2.8</v>
      </c>
      <c r="E26" s="57">
        <v>2.25</v>
      </c>
      <c r="F26" s="7">
        <v>5.1</v>
      </c>
      <c r="G26" s="23">
        <f t="shared" si="0"/>
        <v>15.2</v>
      </c>
      <c r="H26" s="12"/>
    </row>
    <row r="27" spans="1:8" ht="24" customHeight="1">
      <c r="A27" s="11">
        <v>21</v>
      </c>
      <c r="B27" s="5" t="s">
        <v>20</v>
      </c>
      <c r="C27" s="6"/>
      <c r="D27" s="57">
        <v>3.3</v>
      </c>
      <c r="E27" s="57">
        <v>5</v>
      </c>
      <c r="F27" s="7">
        <v>4.8</v>
      </c>
      <c r="G27" s="23">
        <f t="shared" si="0"/>
        <v>21.4</v>
      </c>
      <c r="H27" s="12"/>
    </row>
    <row r="28" spans="1:8" ht="24" customHeight="1">
      <c r="A28" s="11">
        <v>22</v>
      </c>
      <c r="B28" s="5" t="s">
        <v>47</v>
      </c>
      <c r="C28" s="6"/>
      <c r="D28" s="57">
        <v>2</v>
      </c>
      <c r="E28" s="57">
        <v>4.5</v>
      </c>
      <c r="F28" s="7">
        <v>2.8</v>
      </c>
      <c r="G28" s="23">
        <f t="shared" si="0"/>
        <v>15.8</v>
      </c>
      <c r="H28" s="12"/>
    </row>
    <row r="29" spans="1:8" ht="24" customHeight="1">
      <c r="A29" s="11">
        <v>23</v>
      </c>
      <c r="B29" s="5" t="s">
        <v>48</v>
      </c>
      <c r="C29" s="6" t="s">
        <v>10</v>
      </c>
      <c r="D29" s="57">
        <v>2.3</v>
      </c>
      <c r="E29" s="57">
        <v>4.5</v>
      </c>
      <c r="F29" s="7">
        <v>2.9</v>
      </c>
      <c r="G29" s="23">
        <f t="shared" si="0"/>
        <v>16.5</v>
      </c>
      <c r="H29" s="12"/>
    </row>
    <row r="30" spans="1:8" ht="24" customHeight="1">
      <c r="A30" s="11">
        <v>24</v>
      </c>
      <c r="B30" s="5" t="s">
        <v>49</v>
      </c>
      <c r="C30" s="6"/>
      <c r="D30" s="57">
        <v>1.5</v>
      </c>
      <c r="E30" s="57">
        <v>3.5</v>
      </c>
      <c r="F30" s="7">
        <v>3.6</v>
      </c>
      <c r="G30" s="23">
        <f t="shared" si="0"/>
        <v>13.6</v>
      </c>
      <c r="H30" s="12"/>
    </row>
    <row r="31" spans="1:8" ht="24" customHeight="1">
      <c r="A31" s="11">
        <v>25</v>
      </c>
      <c r="B31" s="3" t="s">
        <v>50</v>
      </c>
      <c r="C31" s="9"/>
      <c r="D31" s="57">
        <v>3</v>
      </c>
      <c r="E31" s="57">
        <v>5</v>
      </c>
      <c r="F31" s="7">
        <v>3.9</v>
      </c>
      <c r="G31" s="23">
        <f t="shared" si="0"/>
        <v>19.9</v>
      </c>
      <c r="H31" s="2"/>
    </row>
    <row r="32" spans="1:8" ht="24" customHeight="1">
      <c r="A32" s="11">
        <v>26</v>
      </c>
      <c r="B32" s="3" t="s">
        <v>51</v>
      </c>
      <c r="C32" s="9"/>
      <c r="D32" s="57">
        <v>2.5</v>
      </c>
      <c r="E32" s="57">
        <v>2.5</v>
      </c>
      <c r="F32" s="7">
        <v>3.4</v>
      </c>
      <c r="G32" s="23">
        <f t="shared" si="0"/>
        <v>13.4</v>
      </c>
      <c r="H32" s="2"/>
    </row>
    <row r="33" spans="1:8" ht="24" customHeight="1">
      <c r="A33" s="11">
        <v>27</v>
      </c>
      <c r="B33" s="3" t="s">
        <v>21</v>
      </c>
      <c r="C33" s="9" t="s">
        <v>10</v>
      </c>
      <c r="D33" s="57">
        <v>3.8</v>
      </c>
      <c r="E33" s="57">
        <v>3</v>
      </c>
      <c r="F33" s="7">
        <v>4.4</v>
      </c>
      <c r="G33" s="23">
        <f t="shared" si="0"/>
        <v>18</v>
      </c>
      <c r="H33" s="2"/>
    </row>
    <row r="34" spans="1:8" ht="24" customHeight="1">
      <c r="A34" s="11">
        <v>28</v>
      </c>
      <c r="B34" s="3" t="s">
        <v>25</v>
      </c>
      <c r="C34" s="9"/>
      <c r="D34" s="57">
        <v>0</v>
      </c>
      <c r="E34" s="57">
        <v>0.5</v>
      </c>
      <c r="F34" s="7">
        <v>1.8</v>
      </c>
      <c r="G34" s="23">
        <f t="shared" si="0"/>
        <v>2.8</v>
      </c>
      <c r="H34" s="2"/>
    </row>
    <row r="35" spans="1:8" ht="24" customHeight="1">
      <c r="A35" s="11">
        <v>29</v>
      </c>
      <c r="B35" s="3" t="s">
        <v>22</v>
      </c>
      <c r="C35" s="9" t="s">
        <v>10</v>
      </c>
      <c r="D35" s="57">
        <v>3.8</v>
      </c>
      <c r="E35" s="57">
        <v>5</v>
      </c>
      <c r="F35" s="7">
        <v>3</v>
      </c>
      <c r="G35" s="23">
        <f t="shared" si="0"/>
        <v>20.6</v>
      </c>
      <c r="H35" s="2"/>
    </row>
    <row r="36" spans="1:8" ht="24" customHeight="1">
      <c r="A36" s="11">
        <v>30</v>
      </c>
      <c r="B36" s="3" t="s">
        <v>23</v>
      </c>
      <c r="C36" s="9"/>
      <c r="D36" s="57">
        <v>0.3</v>
      </c>
      <c r="E36" s="57">
        <v>1.5</v>
      </c>
      <c r="F36" s="7">
        <v>2.2</v>
      </c>
      <c r="G36" s="23">
        <f t="shared" si="0"/>
        <v>5.8</v>
      </c>
      <c r="H36" s="2"/>
    </row>
    <row r="37" spans="1:8" ht="24" customHeight="1">
      <c r="A37" s="11">
        <v>31</v>
      </c>
      <c r="B37" s="3" t="s">
        <v>52</v>
      </c>
      <c r="C37" s="9"/>
      <c r="D37" s="57">
        <v>2</v>
      </c>
      <c r="E37" s="57">
        <v>4.5</v>
      </c>
      <c r="F37" s="7">
        <v>2.2</v>
      </c>
      <c r="G37" s="23">
        <f t="shared" si="0"/>
        <v>15.2</v>
      </c>
      <c r="H37" s="2"/>
    </row>
    <row r="38" spans="1:8" ht="24" customHeight="1">
      <c r="A38" s="11">
        <v>32</v>
      </c>
      <c r="B38" s="3" t="s">
        <v>24</v>
      </c>
      <c r="C38" s="9" t="s">
        <v>10</v>
      </c>
      <c r="D38" s="57">
        <v>3</v>
      </c>
      <c r="E38" s="57">
        <v>5.75</v>
      </c>
      <c r="F38" s="7">
        <v>5</v>
      </c>
      <c r="G38" s="23">
        <f t="shared" si="0"/>
        <v>22.5</v>
      </c>
      <c r="H38" s="2"/>
    </row>
    <row r="39" spans="1:8" ht="24" customHeight="1">
      <c r="A39" s="11">
        <v>33</v>
      </c>
      <c r="B39" s="3" t="s">
        <v>53</v>
      </c>
      <c r="C39" s="9"/>
      <c r="D39" s="57">
        <v>1.8</v>
      </c>
      <c r="E39" s="57">
        <v>1</v>
      </c>
      <c r="F39" s="7">
        <v>3.2</v>
      </c>
      <c r="G39" s="23">
        <f t="shared" si="0"/>
        <v>8.8</v>
      </c>
      <c r="H39" s="2"/>
    </row>
    <row r="40" spans="1:8" ht="24" customHeight="1">
      <c r="A40" s="11">
        <v>34</v>
      </c>
      <c r="B40" s="3" t="s">
        <v>54</v>
      </c>
      <c r="C40" s="9"/>
      <c r="D40" s="57">
        <v>1</v>
      </c>
      <c r="E40" s="57">
        <v>1.5</v>
      </c>
      <c r="F40" s="7">
        <v>2.8</v>
      </c>
      <c r="G40" s="23">
        <f t="shared" si="0"/>
        <v>7.8</v>
      </c>
      <c r="H40" s="2"/>
    </row>
    <row r="41" spans="1:8" ht="24" customHeight="1">
      <c r="A41" s="11">
        <v>35</v>
      </c>
      <c r="B41" s="3" t="s">
        <v>55</v>
      </c>
      <c r="C41" s="9" t="s">
        <v>10</v>
      </c>
      <c r="D41" s="58">
        <v>1.3</v>
      </c>
      <c r="E41" s="58">
        <v>2.5</v>
      </c>
      <c r="F41" s="8">
        <v>3.2</v>
      </c>
      <c r="G41" s="23">
        <f t="shared" si="0"/>
        <v>10.799999999999999</v>
      </c>
      <c r="H41" s="2"/>
    </row>
    <row r="42" spans="1:8" ht="24" customHeight="1">
      <c r="A42" s="11">
        <v>36</v>
      </c>
      <c r="B42" s="3" t="s">
        <v>56</v>
      </c>
      <c r="C42" s="9" t="s">
        <v>10</v>
      </c>
      <c r="D42" s="57">
        <v>3.3</v>
      </c>
      <c r="E42" s="57">
        <v>6</v>
      </c>
      <c r="F42" s="7">
        <v>4.4</v>
      </c>
      <c r="G42" s="23">
        <f t="shared" si="0"/>
        <v>23</v>
      </c>
      <c r="H42" s="2"/>
    </row>
    <row r="43" spans="1:8" ht="24" customHeight="1">
      <c r="A43" s="11">
        <v>37</v>
      </c>
      <c r="B43" s="3" t="s">
        <v>26</v>
      </c>
      <c r="C43" s="9"/>
      <c r="D43" s="57">
        <v>4.3</v>
      </c>
      <c r="E43" s="57">
        <v>2</v>
      </c>
      <c r="F43" s="7">
        <v>4.2</v>
      </c>
      <c r="G43" s="23">
        <f t="shared" si="0"/>
        <v>16.799999999999997</v>
      </c>
      <c r="H43" s="2"/>
    </row>
    <row r="44" spans="1:8" ht="24" customHeight="1">
      <c r="A44" s="11">
        <v>38</v>
      </c>
      <c r="B44" s="3" t="s">
        <v>12</v>
      </c>
      <c r="C44" s="9"/>
      <c r="D44" s="57">
        <v>5.8</v>
      </c>
      <c r="E44" s="57">
        <v>2.25</v>
      </c>
      <c r="F44" s="7">
        <v>4.4</v>
      </c>
      <c r="G44" s="23">
        <f t="shared" si="0"/>
        <v>20.5</v>
      </c>
      <c r="H44" s="2"/>
    </row>
    <row r="45" spans="1:8" ht="24" customHeight="1">
      <c r="A45" s="11">
        <v>39</v>
      </c>
      <c r="B45" s="3" t="s">
        <v>27</v>
      </c>
      <c r="C45" s="9" t="s">
        <v>10</v>
      </c>
      <c r="D45" s="57">
        <v>5.5</v>
      </c>
      <c r="E45" s="57">
        <v>4.25</v>
      </c>
      <c r="F45" s="7">
        <v>4.6</v>
      </c>
      <c r="G45" s="23">
        <f t="shared" si="0"/>
        <v>24.1</v>
      </c>
      <c r="H45" s="2"/>
    </row>
    <row r="46" spans="1:8" ht="24" customHeight="1">
      <c r="A46" s="11">
        <v>40</v>
      </c>
      <c r="B46" s="3" t="s">
        <v>28</v>
      </c>
      <c r="C46" s="9"/>
      <c r="D46" s="57">
        <v>1</v>
      </c>
      <c r="E46" s="57">
        <v>2</v>
      </c>
      <c r="F46" s="7">
        <v>3</v>
      </c>
      <c r="G46" s="23">
        <f t="shared" si="0"/>
        <v>9</v>
      </c>
      <c r="H46" s="2"/>
    </row>
    <row r="47" spans="1:8" ht="24" customHeight="1">
      <c r="A47" s="11">
        <v>41</v>
      </c>
      <c r="B47" s="3" t="s">
        <v>29</v>
      </c>
      <c r="C47" s="9"/>
      <c r="D47" s="57">
        <v>3.8</v>
      </c>
      <c r="E47" s="57">
        <v>2.5</v>
      </c>
      <c r="F47" s="7">
        <v>3.4</v>
      </c>
      <c r="G47" s="23">
        <f t="shared" si="0"/>
        <v>16</v>
      </c>
      <c r="H47" s="2"/>
    </row>
    <row r="48" spans="1:8" ht="24" customHeight="1">
      <c r="A48" s="11">
        <v>42</v>
      </c>
      <c r="B48" s="3" t="s">
        <v>30</v>
      </c>
      <c r="C48" s="9"/>
      <c r="D48" s="57">
        <v>5.8</v>
      </c>
      <c r="E48" s="57">
        <v>5.75</v>
      </c>
      <c r="F48" s="7">
        <v>6.2</v>
      </c>
      <c r="G48" s="23">
        <f t="shared" si="0"/>
        <v>29.299999999999997</v>
      </c>
      <c r="H48" s="4"/>
    </row>
    <row r="49" spans="1:8" ht="24" customHeight="1">
      <c r="A49" s="11">
        <v>43</v>
      </c>
      <c r="B49" s="3" t="s">
        <v>31</v>
      </c>
      <c r="C49" s="9"/>
      <c r="D49" s="58">
        <v>1</v>
      </c>
      <c r="E49" s="58">
        <v>2.5</v>
      </c>
      <c r="F49" s="8">
        <v>3.2</v>
      </c>
      <c r="G49" s="23">
        <f t="shared" si="0"/>
        <v>10.2</v>
      </c>
      <c r="H49" s="4"/>
    </row>
    <row r="50" spans="1:8" ht="24" customHeight="1">
      <c r="A50" s="11">
        <v>44</v>
      </c>
      <c r="B50" s="3" t="s">
        <v>32</v>
      </c>
      <c r="C50" s="9"/>
      <c r="D50" s="57">
        <v>5.3</v>
      </c>
      <c r="E50" s="57">
        <v>5</v>
      </c>
      <c r="F50" s="7">
        <v>4</v>
      </c>
      <c r="G50" s="23">
        <f t="shared" si="0"/>
        <v>24.6</v>
      </c>
      <c r="H50" s="4"/>
    </row>
    <row r="51" spans="1:8" ht="24" customHeight="1">
      <c r="A51" s="11">
        <v>45</v>
      </c>
      <c r="B51" s="3" t="s">
        <v>57</v>
      </c>
      <c r="C51" s="9"/>
      <c r="D51" s="57">
        <v>4.5</v>
      </c>
      <c r="E51" s="57">
        <v>5</v>
      </c>
      <c r="F51" s="7">
        <v>4.6</v>
      </c>
      <c r="G51" s="23">
        <f t="shared" si="0"/>
        <v>23.6</v>
      </c>
      <c r="H51" s="4"/>
    </row>
    <row r="52" spans="1:8" ht="24" customHeight="1">
      <c r="A52" s="11">
        <v>46</v>
      </c>
      <c r="B52" s="3" t="s">
        <v>33</v>
      </c>
      <c r="C52" s="9" t="s">
        <v>10</v>
      </c>
      <c r="D52" s="57">
        <v>4.3</v>
      </c>
      <c r="E52" s="57">
        <v>2.5</v>
      </c>
      <c r="F52" s="7">
        <v>3.8</v>
      </c>
      <c r="G52" s="23">
        <f t="shared" si="0"/>
        <v>17.4</v>
      </c>
      <c r="H52" s="4"/>
    </row>
    <row r="53" spans="1:8" ht="24" customHeight="1">
      <c r="A53" s="42">
        <v>47</v>
      </c>
      <c r="B53" s="43" t="s">
        <v>34</v>
      </c>
      <c r="C53" s="44" t="s">
        <v>10</v>
      </c>
      <c r="D53" s="59">
        <v>2.5</v>
      </c>
      <c r="E53" s="59">
        <v>2</v>
      </c>
      <c r="F53" s="45">
        <v>4</v>
      </c>
      <c r="G53" s="46">
        <f t="shared" si="0"/>
        <v>13</v>
      </c>
      <c r="H53" s="47"/>
    </row>
    <row r="54" spans="1:8" ht="22.5" customHeight="1">
      <c r="A54" s="91" t="s">
        <v>67</v>
      </c>
      <c r="B54" s="91"/>
      <c r="C54" s="91"/>
      <c r="D54" s="52">
        <f>SUM(D7:D53)/COUNT(D7:D53)</f>
        <v>2.9255319148936163</v>
      </c>
      <c r="E54" s="52">
        <f>SUM(E7:E53)/COUNT(E7:E53)</f>
        <v>3.7819148936170213</v>
      </c>
      <c r="F54" s="52">
        <f>SUM(F7:F53)/COUNT(F7:F53)</f>
        <v>3.9021276595744676</v>
      </c>
      <c r="G54" s="52">
        <f>SUM(G7:G53)/COUNT(G7:G53)</f>
        <v>17.317021276595742</v>
      </c>
      <c r="H54" s="48"/>
    </row>
    <row r="55" spans="1:8" ht="22.5" customHeight="1">
      <c r="A55" s="112"/>
      <c r="B55" s="112"/>
      <c r="C55" s="112"/>
      <c r="D55" s="60"/>
      <c r="E55" s="60"/>
      <c r="F55" s="60"/>
      <c r="G55" s="60"/>
      <c r="H55" s="61"/>
    </row>
    <row r="56" spans="1:8" ht="22.5" customHeight="1">
      <c r="A56" s="109"/>
      <c r="B56" s="109"/>
      <c r="C56" s="109"/>
      <c r="D56" s="50"/>
      <c r="E56" s="50"/>
      <c r="F56" s="50"/>
      <c r="G56" s="50"/>
      <c r="H56" s="51"/>
    </row>
    <row r="57" spans="1:8" s="64" customFormat="1" ht="19.5" customHeight="1">
      <c r="A57" s="113"/>
      <c r="B57" s="113"/>
      <c r="C57" s="113"/>
      <c r="D57" s="62"/>
      <c r="E57" s="62"/>
      <c r="F57" s="62"/>
      <c r="G57" s="63"/>
      <c r="H57" s="62"/>
    </row>
    <row r="58" spans="1:8" s="64" customFormat="1" ht="19.5" customHeight="1">
      <c r="A58" s="111"/>
      <c r="B58" s="111"/>
      <c r="C58" s="111"/>
      <c r="D58" s="65"/>
      <c r="E58" s="65"/>
      <c r="F58" s="65"/>
      <c r="G58" s="65"/>
      <c r="H58" s="62"/>
    </row>
    <row r="59" ht="19.5" customHeight="1"/>
    <row r="60" spans="1:9" ht="19.5" customHeight="1">
      <c r="A60" s="27" t="s">
        <v>63</v>
      </c>
      <c r="B60" s="28"/>
      <c r="C60" s="28"/>
      <c r="D60" s="29"/>
      <c r="E60" s="29"/>
      <c r="F60" s="29"/>
      <c r="G60" s="30">
        <f>SUMPRODUCT((G7:G53&gt;=25)*(G7:G53&lt;=50))</f>
        <v>5</v>
      </c>
      <c r="H60" s="30"/>
      <c r="I60" s="31"/>
    </row>
    <row r="61" spans="1:9" ht="19.5" customHeight="1">
      <c r="A61" s="32" t="s">
        <v>64</v>
      </c>
      <c r="B61" s="33"/>
      <c r="C61" s="33"/>
      <c r="D61" s="34">
        <f>SUMPRODUCT((D7:D53&gt;=5)*(D7:D53&lt;=10))</f>
        <v>6</v>
      </c>
      <c r="E61" s="34">
        <f>SUMPRODUCT((E7:E53&gt;=5)*(E7:E53&lt;=10))</f>
        <v>18</v>
      </c>
      <c r="F61" s="34">
        <f>SUMPRODUCT((F7:F53&gt;=5)*(F7:F53&lt;=10))</f>
        <v>7</v>
      </c>
      <c r="G61" s="35"/>
      <c r="H61" s="35"/>
      <c r="I61" s="31"/>
    </row>
    <row r="62" spans="1:9" ht="19.5" customHeight="1">
      <c r="A62" s="32" t="s">
        <v>65</v>
      </c>
      <c r="B62" s="33"/>
      <c r="C62" s="33"/>
      <c r="D62" s="36">
        <f>MAX(D7:D53)</f>
        <v>8.3</v>
      </c>
      <c r="E62" s="36">
        <f>MAX(E7:E53)</f>
        <v>7.25</v>
      </c>
      <c r="F62" s="36">
        <f>MAX(F7:F53)</f>
        <v>9.1</v>
      </c>
      <c r="G62" s="36">
        <f>MAX(G7:G53)</f>
        <v>35.6</v>
      </c>
      <c r="H62" s="37"/>
      <c r="I62" s="31"/>
    </row>
    <row r="63" spans="1:9" ht="19.5" customHeight="1">
      <c r="A63" s="38" t="s">
        <v>66</v>
      </c>
      <c r="B63" s="39"/>
      <c r="C63" s="39"/>
      <c r="D63" s="40">
        <f>MIN(D7:D53)</f>
        <v>0</v>
      </c>
      <c r="E63" s="40">
        <f>MIN(E7:E53)</f>
        <v>0.5</v>
      </c>
      <c r="F63" s="40">
        <f>MIN(F7:F53)</f>
        <v>1.6</v>
      </c>
      <c r="G63" s="40">
        <f>MIN(G7:G53)</f>
        <v>2.8</v>
      </c>
      <c r="H63" s="41"/>
      <c r="I63" s="31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12">
    <mergeCell ref="A2:H2"/>
    <mergeCell ref="A4:A5"/>
    <mergeCell ref="B4:B5"/>
    <mergeCell ref="C4:C5"/>
    <mergeCell ref="D4:G4"/>
    <mergeCell ref="H4:H5"/>
    <mergeCell ref="A3:H3"/>
    <mergeCell ref="A58:C58"/>
    <mergeCell ref="A54:C54"/>
    <mergeCell ref="A55:C55"/>
    <mergeCell ref="A56:C56"/>
    <mergeCell ref="A57:C57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2017-12-11T07:30:31Z</cp:lastPrinted>
  <dcterms:created xsi:type="dcterms:W3CDTF">2017-10-09T03:13:15Z</dcterms:created>
  <dcterms:modified xsi:type="dcterms:W3CDTF">2017-12-11T07:30:58Z</dcterms:modified>
  <cp:category/>
  <cp:version/>
  <cp:contentType/>
  <cp:contentStatus/>
</cp:coreProperties>
</file>