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510" windowWidth="15480" windowHeight="11640" activeTab="5"/>
  </bookViews>
  <sheets>
    <sheet name="9A" sheetId="1" r:id="rId1"/>
    <sheet name="9B" sheetId="2" r:id="rId2"/>
    <sheet name="Thi thu" sheetId="3" r:id="rId3"/>
    <sheet name="TT" sheetId="4" r:id="rId4"/>
    <sheet name="XS" sheetId="5" r:id="rId5"/>
    <sheet name="THuong" sheetId="6" r:id="rId6"/>
  </sheets>
  <definedNames>
    <definedName name="_xlnm.Print_Titles" localSheetId="5">'THuong'!$4:$5</definedName>
    <definedName name="_xlnm.Print_Titles" localSheetId="3">'TT'!$4:$6</definedName>
    <definedName name="_xlnm.Print_Titles" localSheetId="4">'XS'!$4:$6</definedName>
  </definedNames>
  <calcPr fullCalcOnLoad="1"/>
</workbook>
</file>

<file path=xl/sharedStrings.xml><?xml version="1.0" encoding="utf-8"?>
<sst xmlns="http://schemas.openxmlformats.org/spreadsheetml/2006/main" count="413" uniqueCount="91">
  <si>
    <t>TRƯỜNG THCS HƯNG ĐẠO</t>
  </si>
  <si>
    <t>DANH SÁCH ĐIỂM KIỂM TRA KSCL ĐẦU NĂM</t>
  </si>
  <si>
    <t>STT</t>
  </si>
  <si>
    <t>Họ và tên</t>
  </si>
  <si>
    <t>Nữ</t>
  </si>
  <si>
    <t>Môn</t>
  </si>
  <si>
    <t>Ghi chú</t>
  </si>
  <si>
    <t>Toán</t>
  </si>
  <si>
    <t xml:space="preserve">Văn </t>
  </si>
  <si>
    <t>Anh</t>
  </si>
  <si>
    <t>Tổng</t>
  </si>
  <si>
    <t>x</t>
  </si>
  <si>
    <t>Nguyễn Tuấn Anh</t>
  </si>
  <si>
    <t>Nguyễn Văn Toàn</t>
  </si>
  <si>
    <t>Hưng Đạo, ngày 01 tháng 07 năm 2017</t>
  </si>
  <si>
    <t>Giáo viên chủ nhiệm</t>
  </si>
  <si>
    <t>Lớp 9A - Năm học: 2017 - 2018</t>
  </si>
  <si>
    <t>Trần Thị Mai Anh</t>
  </si>
  <si>
    <t>Đinh Văn Duy</t>
  </si>
  <si>
    <t>Vũ Huy Hoàng</t>
  </si>
  <si>
    <t>Đỗ Thị Phương Hồng</t>
  </si>
  <si>
    <t>Vũ Trí Khánh</t>
  </si>
  <si>
    <t>Vũ Thị Mai Lan</t>
  </si>
  <si>
    <t>Dương Thị Lệ</t>
  </si>
  <si>
    <t>Trần Văn Mạnh</t>
  </si>
  <si>
    <t>Nguyễn Thị Phương</t>
  </si>
  <si>
    <t>Vũ Thị Quyên</t>
  </si>
  <si>
    <t>Vũ Duy Quyền</t>
  </si>
  <si>
    <t>Vũ Thị Như Quỳnh</t>
  </si>
  <si>
    <t>Chu Vũ Quý</t>
  </si>
  <si>
    <t>Không thi</t>
  </si>
  <si>
    <t>Nguyễn Văn Tiến</t>
  </si>
  <si>
    <t>Phạm Thị Huyền Trang</t>
  </si>
  <si>
    <t>Nguyễn Văn  Tú</t>
  </si>
  <si>
    <t>Lê Văn Tuân</t>
  </si>
  <si>
    <t>Trần Thanh Tùng</t>
  </si>
  <si>
    <t>Vũ Thế Tuyển</t>
  </si>
  <si>
    <t>Phùng Doanh Vinh</t>
  </si>
  <si>
    <t>Nguyễn Thị Hà Vy</t>
  </si>
  <si>
    <t>Nguyễn Hải Yến</t>
  </si>
  <si>
    <t>Lớp 9B - Năm học: 2017 - 2018</t>
  </si>
  <si>
    <t>Trần Thị Thu An</t>
  </si>
  <si>
    <t>Nguyễn Quang Chung</t>
  </si>
  <si>
    <t>Phạm Thị Duyên</t>
  </si>
  <si>
    <t>Nguyễn Thị Ánh Dương</t>
  </si>
  <si>
    <t>Nguyễn Tất Đắc</t>
  </si>
  <si>
    <t>Nguyễn Văn Giáp</t>
  </si>
  <si>
    <t>Nguyễn Thị Hằng</t>
  </si>
  <si>
    <t>Vũ Việt Hoàng</t>
  </si>
  <si>
    <t>Vũ Thị Hồng</t>
  </si>
  <si>
    <t>Đỗ Thị Huệ</t>
  </si>
  <si>
    <t>Đào Thị Thiên Hương</t>
  </si>
  <si>
    <t>Vũ Thị Kim Liên</t>
  </si>
  <si>
    <t>Vũ Chí Mạnh</t>
  </si>
  <si>
    <t>Vũ Thị Thuỳ Ngân</t>
  </si>
  <si>
    <t>Trần Kim Nhất</t>
  </si>
  <si>
    <t>Vũ Thị Hồng Nhung</t>
  </si>
  <si>
    <t>Lê Hồng Phát</t>
  </si>
  <si>
    <t>Vũ Văn Quyết</t>
  </si>
  <si>
    <t>Phạm Khắc Sáng</t>
  </si>
  <si>
    <t>Nguyễn Văn Thành</t>
  </si>
  <si>
    <t>Cao Thị Thảo</t>
  </si>
  <si>
    <t>Hoàng Thị Phương Thảo</t>
  </si>
  <si>
    <t>Hoàng Đình Vũ</t>
  </si>
  <si>
    <t>Giỏi</t>
  </si>
  <si>
    <t>Khá</t>
  </si>
  <si>
    <t>Trung bình</t>
  </si>
  <si>
    <t>Yếu</t>
  </si>
  <si>
    <t>Kém</t>
  </si>
  <si>
    <t>Thống kê</t>
  </si>
  <si>
    <t xml:space="preserve">Kiểm tra </t>
  </si>
  <si>
    <t>Tổng số điểm</t>
  </si>
  <si>
    <t>Năm học: 2017 - 2018</t>
  </si>
  <si>
    <t>DANH SÁCH THI THỬ LỚP 10 - THPT - LẦN 1</t>
  </si>
  <si>
    <t>Phòng thi số: 01</t>
  </si>
  <si>
    <t>Phòng thi số: 02</t>
  </si>
  <si>
    <t>Phòng thi số: 03</t>
  </si>
  <si>
    <t>DANH SÁCH THI THỬ LỚP 10 - THPT - LẤN 1</t>
  </si>
  <si>
    <t>Điểm bình quân</t>
  </si>
  <si>
    <t>Điểm bình quân năm học: 2016 - 2017</t>
  </si>
  <si>
    <t>Tăng, giảm</t>
  </si>
  <si>
    <t>Điểm &gt;=25</t>
  </si>
  <si>
    <t>Điểm &gt;=5</t>
  </si>
  <si>
    <t>Điểm cao nhất</t>
  </si>
  <si>
    <t>Điểm thấp nhất</t>
  </si>
  <si>
    <t>DANH SÁCH HỌC SINH NHẬN TIỀN THƯỞNG ĐẠT ĐIỂM CAO THI THỬ 
LỚP 10 - THPT - LẦN 1</t>
  </si>
  <si>
    <t>Hưng Đạo, ngày 18 tháng 11 năm 2017</t>
  </si>
  <si>
    <t>Hiệu trưởng</t>
  </si>
  <si>
    <t>Số tiền</t>
  </si>
  <si>
    <t>Kí nhận</t>
  </si>
  <si>
    <t>Số tiền bằng chữ: Một trăm năm mươi nghìn đồng chẵn.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</si>
</sst>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\.m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000"/>
    <numFmt numFmtId="170" formatCode="0.00000000"/>
    <numFmt numFmtId="171" formatCode="0.000000"/>
    <numFmt numFmtId="172" formatCode="0.00000"/>
    <numFmt numFmtId="173" formatCode="0.0000"/>
    <numFmt numFmtId="174" formatCode="0.000"/>
  </numFmts>
  <fonts count="36">
    <font>
      <sz val="12"/>
      <color indexed="8"/>
      <name val="Times New Roman"/>
      <family val="0"/>
    </font>
    <font>
      <sz val="12"/>
      <name val="Times New Roman"/>
      <family val="0"/>
    </font>
    <font>
      <sz val="13"/>
      <name val="Times New Roman"/>
      <family val="0"/>
    </font>
    <font>
      <i/>
      <sz val="13"/>
      <name val="Times New Roman"/>
      <family val="0"/>
    </font>
    <font>
      <i/>
      <sz val="12"/>
      <name val="Times New Roman"/>
      <family val="0"/>
    </font>
    <font>
      <b/>
      <sz val="13"/>
      <name val="Times New Roman"/>
      <family val="0"/>
    </font>
    <font>
      <b/>
      <sz val="12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8"/>
      <name val="Times New Roman"/>
      <family val="0"/>
    </font>
    <font>
      <sz val="14"/>
      <name val="Times New Roman"/>
      <family val="0"/>
    </font>
    <font>
      <sz val="14"/>
      <color indexed="8"/>
      <name val="Times New Roman"/>
      <family val="0"/>
    </font>
    <font>
      <b/>
      <i/>
      <sz val="14"/>
      <name val="Times New Roman"/>
      <family val="1"/>
    </font>
    <font>
      <b/>
      <i/>
      <sz val="13"/>
      <name val="Times New Roman"/>
      <family val="1"/>
    </font>
    <font>
      <b/>
      <i/>
      <sz val="12"/>
      <color indexed="8"/>
      <name val="Times New Roman"/>
      <family val="1"/>
    </font>
    <font>
      <sz val="12"/>
      <name val=".VnTime"/>
      <family val="0"/>
    </font>
    <font>
      <b/>
      <sz val="12"/>
      <color indexed="8"/>
      <name val="Calibri"/>
      <family val="2"/>
    </font>
    <font>
      <i/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18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24" borderId="10" xfId="0" applyFont="1" applyFill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24" borderId="10" xfId="0" applyFont="1" applyFill="1" applyBorder="1" applyAlignment="1">
      <alignment/>
    </xf>
    <xf numFmtId="0" fontId="2" fillId="0" borderId="0" xfId="0" applyFont="1" applyAlignment="1">
      <alignment horizontal="left" vertical="center" wrapText="1"/>
    </xf>
    <xf numFmtId="0" fontId="2" fillId="24" borderId="0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 horizontal="center" wrapText="1"/>
    </xf>
    <xf numFmtId="164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5" fillId="0" borderId="0" xfId="0" applyFont="1" applyAlignment="1">
      <alignment/>
    </xf>
    <xf numFmtId="0" fontId="1" fillId="0" borderId="12" xfId="0" applyNumberFormat="1" applyFont="1" applyBorder="1" applyAlignment="1">
      <alignment horizontal="center"/>
    </xf>
    <xf numFmtId="0" fontId="2" fillId="24" borderId="14" xfId="0" applyFont="1" applyFill="1" applyBorder="1" applyAlignment="1">
      <alignment/>
    </xf>
    <xf numFmtId="0" fontId="3" fillId="24" borderId="14" xfId="0" applyFont="1" applyFill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5" fillId="25" borderId="12" xfId="0" applyFont="1" applyFill="1" applyBorder="1" applyAlignment="1">
      <alignment horizontal="right"/>
    </xf>
    <xf numFmtId="0" fontId="25" fillId="25" borderId="12" xfId="0" applyFont="1" applyFill="1" applyBorder="1" applyAlignment="1">
      <alignment horizontal="center"/>
    </xf>
    <xf numFmtId="0" fontId="26" fillId="25" borderId="12" xfId="0" applyFont="1" applyFill="1" applyBorder="1" applyAlignment="1">
      <alignment horizontal="right"/>
    </xf>
    <xf numFmtId="0" fontId="26" fillId="25" borderId="12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5" fillId="25" borderId="12" xfId="0" applyFont="1" applyFill="1" applyBorder="1" applyAlignment="1">
      <alignment/>
    </xf>
    <xf numFmtId="0" fontId="2" fillId="0" borderId="15" xfId="0" applyFont="1" applyBorder="1" applyAlignment="1">
      <alignment horizontal="center" wrapText="1"/>
    </xf>
    <xf numFmtId="0" fontId="19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24" borderId="12" xfId="0" applyFont="1" applyFill="1" applyBorder="1" applyAlignment="1">
      <alignment horizontal="center"/>
    </xf>
    <xf numFmtId="0" fontId="2" fillId="24" borderId="12" xfId="0" applyFont="1" applyFill="1" applyBorder="1" applyAlignment="1">
      <alignment/>
    </xf>
    <xf numFmtId="0" fontId="1" fillId="0" borderId="12" xfId="0" applyFont="1" applyBorder="1" applyAlignment="1">
      <alignment horizontal="center"/>
    </xf>
    <xf numFmtId="0" fontId="25" fillId="25" borderId="0" xfId="0" applyFont="1" applyFill="1" applyBorder="1" applyAlignment="1">
      <alignment horizontal="center"/>
    </xf>
    <xf numFmtId="0" fontId="28" fillId="0" borderId="0" xfId="0" applyFont="1" applyAlignment="1">
      <alignment/>
    </xf>
    <xf numFmtId="0" fontId="2" fillId="24" borderId="0" xfId="0" applyFont="1" applyFill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5" fillId="25" borderId="0" xfId="0" applyFont="1" applyFill="1" applyBorder="1" applyAlignment="1">
      <alignment horizontal="right"/>
    </xf>
    <xf numFmtId="0" fontId="2" fillId="0" borderId="12" xfId="0" applyFont="1" applyBorder="1" applyAlignment="1">
      <alignment vertical="center"/>
    </xf>
    <xf numFmtId="0" fontId="30" fillId="0" borderId="0" xfId="0" applyFont="1" applyAlignment="1">
      <alignment/>
    </xf>
    <xf numFmtId="0" fontId="31" fillId="0" borderId="12" xfId="0" applyFont="1" applyBorder="1" applyAlignment="1">
      <alignment horizontal="center" vertical="center"/>
    </xf>
    <xf numFmtId="0" fontId="31" fillId="24" borderId="12" xfId="0" applyFont="1" applyFill="1" applyBorder="1" applyAlignment="1">
      <alignment/>
    </xf>
    <xf numFmtId="0" fontId="31" fillId="24" borderId="0" xfId="0" applyFont="1" applyFill="1" applyBorder="1" applyAlignment="1">
      <alignment/>
    </xf>
    <xf numFmtId="0" fontId="31" fillId="24" borderId="14" xfId="0" applyFont="1" applyFill="1" applyBorder="1" applyAlignment="1">
      <alignment/>
    </xf>
    <xf numFmtId="0" fontId="32" fillId="0" borderId="0" xfId="0" applyFont="1" applyAlignment="1">
      <alignment/>
    </xf>
    <xf numFmtId="0" fontId="25" fillId="25" borderId="12" xfId="0" applyFont="1" applyFill="1" applyBorder="1" applyAlignment="1">
      <alignment horizontal="center"/>
    </xf>
    <xf numFmtId="0" fontId="26" fillId="25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24" borderId="16" xfId="0" applyFont="1" applyFill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17" xfId="0" applyFont="1" applyBorder="1" applyAlignment="1">
      <alignment horizontal="center" wrapText="1"/>
    </xf>
    <xf numFmtId="0" fontId="25" fillId="25" borderId="16" xfId="0" applyFont="1" applyFill="1" applyBorder="1" applyAlignment="1">
      <alignment horizontal="center"/>
    </xf>
    <xf numFmtId="0" fontId="25" fillId="25" borderId="16" xfId="0" applyFont="1" applyFill="1" applyBorder="1" applyAlignment="1">
      <alignment horizontal="center"/>
    </xf>
    <xf numFmtId="0" fontId="31" fillId="24" borderId="18" xfId="0" applyFont="1" applyFill="1" applyBorder="1" applyAlignment="1">
      <alignment/>
    </xf>
    <xf numFmtId="0" fontId="2" fillId="24" borderId="11" xfId="0" applyFont="1" applyFill="1" applyBorder="1" applyAlignment="1">
      <alignment/>
    </xf>
    <xf numFmtId="0" fontId="21" fillId="0" borderId="12" xfId="0" applyFont="1" applyBorder="1" applyAlignment="1">
      <alignment horizontal="center"/>
    </xf>
    <xf numFmtId="2" fontId="21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0" fontId="32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33" fillId="0" borderId="21" xfId="0" applyFont="1" applyBorder="1" applyAlignment="1">
      <alignment/>
    </xf>
    <xf numFmtId="0" fontId="33" fillId="0" borderId="22" xfId="0" applyFont="1" applyBorder="1" applyAlignment="1">
      <alignment/>
    </xf>
    <xf numFmtId="0" fontId="21" fillId="0" borderId="23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33" fillId="0" borderId="25" xfId="0" applyFont="1" applyBorder="1" applyAlignment="1">
      <alignment/>
    </xf>
    <xf numFmtId="0" fontId="21" fillId="0" borderId="26" xfId="0" applyFont="1" applyBorder="1" applyAlignment="1">
      <alignment horizontal="center" vertical="center"/>
    </xf>
    <xf numFmtId="0" fontId="34" fillId="0" borderId="26" xfId="0" applyFont="1" applyBorder="1" applyAlignment="1">
      <alignment horizontal="center"/>
    </xf>
    <xf numFmtId="2" fontId="33" fillId="0" borderId="26" xfId="0" applyNumberFormat="1" applyFont="1" applyBorder="1" applyAlignment="1">
      <alignment horizontal="center"/>
    </xf>
    <xf numFmtId="2" fontId="34" fillId="0" borderId="26" xfId="0" applyNumberFormat="1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33" fillId="0" borderId="28" xfId="0" applyFont="1" applyBorder="1" applyAlignment="1">
      <alignment/>
    </xf>
    <xf numFmtId="2" fontId="33" fillId="0" borderId="29" xfId="0" applyNumberFormat="1" applyFont="1" applyBorder="1" applyAlignment="1">
      <alignment horizontal="center"/>
    </xf>
    <xf numFmtId="2" fontId="34" fillId="0" borderId="29" xfId="0" applyNumberFormat="1" applyFont="1" applyBorder="1" applyAlignment="1">
      <alignment horizontal="center"/>
    </xf>
    <xf numFmtId="0" fontId="29" fillId="0" borderId="30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6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1" fillId="0" borderId="33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1" fillId="0" borderId="34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35" xfId="0" applyFont="1" applyBorder="1" applyAlignment="1">
      <alignment horizontal="center" vertical="center"/>
    </xf>
    <xf numFmtId="0" fontId="1" fillId="0" borderId="35" xfId="0" applyFont="1" applyBorder="1" applyAlignment="1">
      <alignment vertic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21" fillId="0" borderId="36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28" fillId="0" borderId="0" xfId="0" applyFont="1" applyAlignment="1">
      <alignment horizontal="center" wrapText="1"/>
    </xf>
    <xf numFmtId="0" fontId="29" fillId="0" borderId="0" xfId="0" applyFont="1" applyAlignment="1">
      <alignment wrapText="1"/>
    </xf>
    <xf numFmtId="0" fontId="35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28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28"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1"/>
  <sheetViews>
    <sheetView zoomScalePageLayoutView="0" workbookViewId="0" topLeftCell="A5">
      <selection activeCell="A4" sqref="A4:H29"/>
    </sheetView>
  </sheetViews>
  <sheetFormatPr defaultColWidth="11.25390625" defaultRowHeight="15" customHeight="1"/>
  <cols>
    <col min="1" max="1" width="6.50390625" style="0" customWidth="1"/>
    <col min="2" max="2" width="23.625" style="0" customWidth="1"/>
    <col min="3" max="3" width="9.00390625" style="0" customWidth="1"/>
    <col min="4" max="7" width="9.625" style="0" customWidth="1"/>
    <col min="8" max="18" width="9.00390625" style="0" customWidth="1"/>
    <col min="19" max="26" width="8.00390625" style="0" customWidth="1"/>
  </cols>
  <sheetData>
    <row r="1" spans="1:26" ht="21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1.75" customHeight="1">
      <c r="A2" s="92" t="s">
        <v>1</v>
      </c>
      <c r="B2" s="88"/>
      <c r="C2" s="88"/>
      <c r="D2" s="88"/>
      <c r="E2" s="88"/>
      <c r="F2" s="88"/>
      <c r="G2" s="88"/>
      <c r="H2" s="88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1.75" customHeight="1">
      <c r="A3" s="92" t="s">
        <v>16</v>
      </c>
      <c r="B3" s="88"/>
      <c r="C3" s="88"/>
      <c r="D3" s="88"/>
      <c r="E3" s="88"/>
      <c r="F3" s="88"/>
      <c r="G3" s="88"/>
      <c r="H3" s="88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1" customHeight="1">
      <c r="A4" s="93" t="s">
        <v>2</v>
      </c>
      <c r="B4" s="93" t="s">
        <v>3</v>
      </c>
      <c r="C4" s="93" t="s">
        <v>4</v>
      </c>
      <c r="D4" s="95" t="s">
        <v>5</v>
      </c>
      <c r="E4" s="96"/>
      <c r="F4" s="96"/>
      <c r="G4" s="97"/>
      <c r="H4" s="93" t="s">
        <v>6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1" customHeight="1">
      <c r="A5" s="94"/>
      <c r="B5" s="94"/>
      <c r="C5" s="94"/>
      <c r="D5" s="9" t="s">
        <v>7</v>
      </c>
      <c r="E5" s="9" t="s">
        <v>8</v>
      </c>
      <c r="F5" s="9" t="s">
        <v>9</v>
      </c>
      <c r="G5" s="3" t="s">
        <v>10</v>
      </c>
      <c r="H5" s="94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9.5" customHeight="1">
      <c r="A6" s="4">
        <v>1</v>
      </c>
      <c r="B6" s="5" t="s">
        <v>12</v>
      </c>
      <c r="C6" s="31"/>
      <c r="D6" s="30">
        <v>2</v>
      </c>
      <c r="E6" s="22">
        <v>4</v>
      </c>
      <c r="F6" s="23">
        <v>2.5</v>
      </c>
      <c r="G6" s="18"/>
      <c r="H6" s="4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9.5" customHeight="1">
      <c r="A7" s="4">
        <v>2</v>
      </c>
      <c r="B7" s="5" t="s">
        <v>17</v>
      </c>
      <c r="C7" s="31" t="s">
        <v>11</v>
      </c>
      <c r="D7" s="22">
        <v>4.5</v>
      </c>
      <c r="E7" s="22">
        <v>5.5</v>
      </c>
      <c r="F7" s="23">
        <v>3.8</v>
      </c>
      <c r="G7" s="18"/>
      <c r="H7" s="4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9.5" customHeight="1">
      <c r="A8" s="4">
        <v>3</v>
      </c>
      <c r="B8" s="5" t="s">
        <v>18</v>
      </c>
      <c r="C8" s="31"/>
      <c r="D8" s="22">
        <v>4.5</v>
      </c>
      <c r="E8" s="22">
        <v>5</v>
      </c>
      <c r="F8" s="23">
        <v>3.7</v>
      </c>
      <c r="G8" s="18"/>
      <c r="H8" s="4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9.5" customHeight="1">
      <c r="A9" s="4">
        <v>4</v>
      </c>
      <c r="B9" s="5" t="s">
        <v>19</v>
      </c>
      <c r="C9" s="31"/>
      <c r="D9" s="22">
        <v>4.8</v>
      </c>
      <c r="E9" s="22">
        <v>3</v>
      </c>
      <c r="F9" s="23">
        <v>4</v>
      </c>
      <c r="G9" s="18"/>
      <c r="H9" s="4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9.5" customHeight="1">
      <c r="A10" s="4">
        <v>5</v>
      </c>
      <c r="B10" s="5" t="s">
        <v>20</v>
      </c>
      <c r="C10" s="31" t="s">
        <v>11</v>
      </c>
      <c r="D10" s="30">
        <v>2</v>
      </c>
      <c r="E10" s="22">
        <v>5</v>
      </c>
      <c r="F10" s="23">
        <v>3.8</v>
      </c>
      <c r="G10" s="18"/>
      <c r="H10" s="4"/>
      <c r="I10" s="2"/>
      <c r="J10" s="2"/>
      <c r="K10" s="7"/>
      <c r="L10" s="8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9.5" customHeight="1">
      <c r="A11" s="4">
        <v>6</v>
      </c>
      <c r="B11" s="5" t="s">
        <v>21</v>
      </c>
      <c r="C11" s="31"/>
      <c r="D11" s="22">
        <v>6.3</v>
      </c>
      <c r="E11" s="22">
        <v>5</v>
      </c>
      <c r="F11" s="23">
        <v>4</v>
      </c>
      <c r="G11" s="18"/>
      <c r="H11" s="4"/>
      <c r="I11" s="2"/>
      <c r="J11" s="2"/>
      <c r="K11" s="7"/>
      <c r="L11" s="8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9.5" customHeight="1">
      <c r="A12" s="4">
        <v>7</v>
      </c>
      <c r="B12" s="5" t="s">
        <v>22</v>
      </c>
      <c r="C12" s="31" t="s">
        <v>11</v>
      </c>
      <c r="D12" s="22">
        <v>7.3</v>
      </c>
      <c r="E12" s="22">
        <v>7</v>
      </c>
      <c r="F12" s="23">
        <v>8.3</v>
      </c>
      <c r="G12" s="18"/>
      <c r="H12" s="4"/>
      <c r="I12" s="2"/>
      <c r="J12" s="2"/>
      <c r="K12" s="7"/>
      <c r="L12" s="8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9.5" customHeight="1">
      <c r="A13" s="4">
        <v>8</v>
      </c>
      <c r="B13" s="5" t="s">
        <v>23</v>
      </c>
      <c r="C13" s="31" t="s">
        <v>11</v>
      </c>
      <c r="D13" s="22">
        <v>7.5</v>
      </c>
      <c r="E13" s="22">
        <v>5</v>
      </c>
      <c r="F13" s="23">
        <v>5.8</v>
      </c>
      <c r="G13" s="18"/>
      <c r="H13" s="4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9.5" customHeight="1">
      <c r="A14" s="4">
        <v>9</v>
      </c>
      <c r="B14" s="5" t="s">
        <v>24</v>
      </c>
      <c r="C14" s="31"/>
      <c r="D14" s="22">
        <v>7</v>
      </c>
      <c r="E14" s="22">
        <v>4.5</v>
      </c>
      <c r="F14" s="23">
        <v>4.5</v>
      </c>
      <c r="G14" s="18"/>
      <c r="H14" s="4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9.5" customHeight="1">
      <c r="A15" s="4">
        <v>10</v>
      </c>
      <c r="B15" s="5" t="s">
        <v>25</v>
      </c>
      <c r="C15" s="31" t="s">
        <v>11</v>
      </c>
      <c r="D15" s="22">
        <v>6.3</v>
      </c>
      <c r="E15" s="22">
        <v>3</v>
      </c>
      <c r="F15" s="23">
        <v>5.2</v>
      </c>
      <c r="G15" s="18"/>
      <c r="H15" s="4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9.5" customHeight="1">
      <c r="A16" s="4">
        <v>11</v>
      </c>
      <c r="B16" s="5" t="s">
        <v>26</v>
      </c>
      <c r="C16" s="31" t="s">
        <v>11</v>
      </c>
      <c r="D16" s="22">
        <v>5.5</v>
      </c>
      <c r="E16" s="22">
        <v>4</v>
      </c>
      <c r="F16" s="23">
        <v>4.6</v>
      </c>
      <c r="G16" s="18"/>
      <c r="H16" s="4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9.5" customHeight="1">
      <c r="A17" s="4">
        <v>12</v>
      </c>
      <c r="B17" s="5" t="s">
        <v>27</v>
      </c>
      <c r="C17" s="31"/>
      <c r="D17" s="22">
        <v>1.5</v>
      </c>
      <c r="E17" s="22">
        <v>3.5</v>
      </c>
      <c r="F17" s="23">
        <v>3.8</v>
      </c>
      <c r="G17" s="18"/>
      <c r="H17" s="4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9.5" customHeight="1">
      <c r="A18" s="4">
        <v>13</v>
      </c>
      <c r="B18" s="5" t="s">
        <v>28</v>
      </c>
      <c r="C18" s="31" t="s">
        <v>11</v>
      </c>
      <c r="D18" s="22">
        <v>6.8</v>
      </c>
      <c r="E18" s="22">
        <v>6.8</v>
      </c>
      <c r="F18" s="23">
        <v>4.8</v>
      </c>
      <c r="G18" s="18"/>
      <c r="H18" s="4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9.5" customHeight="1">
      <c r="A19" s="4">
        <v>14</v>
      </c>
      <c r="B19" s="5" t="s">
        <v>29</v>
      </c>
      <c r="C19" s="31"/>
      <c r="D19" s="30"/>
      <c r="E19" s="30"/>
      <c r="F19" s="23"/>
      <c r="G19" s="18"/>
      <c r="H19" s="4" t="s">
        <v>30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9.5" customHeight="1">
      <c r="A20" s="4">
        <v>15</v>
      </c>
      <c r="B20" s="5" t="s">
        <v>31</v>
      </c>
      <c r="C20" s="31"/>
      <c r="D20" s="22">
        <v>5.5</v>
      </c>
      <c r="E20" s="22">
        <v>4.8</v>
      </c>
      <c r="F20" s="23">
        <v>5</v>
      </c>
      <c r="G20" s="18"/>
      <c r="H20" s="4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9.5" customHeight="1">
      <c r="A21" s="4">
        <v>16</v>
      </c>
      <c r="B21" s="5" t="s">
        <v>13</v>
      </c>
      <c r="C21" s="31"/>
      <c r="D21" s="22">
        <v>5.8</v>
      </c>
      <c r="E21" s="22">
        <v>4</v>
      </c>
      <c r="F21" s="23">
        <v>5</v>
      </c>
      <c r="G21" s="18"/>
      <c r="H21" s="4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9.5" customHeight="1">
      <c r="A22" s="4">
        <v>17</v>
      </c>
      <c r="B22" s="5" t="s">
        <v>32</v>
      </c>
      <c r="C22" s="31" t="s">
        <v>11</v>
      </c>
      <c r="D22" s="22">
        <v>7</v>
      </c>
      <c r="E22" s="22">
        <v>6.3</v>
      </c>
      <c r="F22" s="23">
        <v>5</v>
      </c>
      <c r="G22" s="19"/>
      <c r="H22" s="4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9.5" customHeight="1">
      <c r="A23" s="4">
        <v>18</v>
      </c>
      <c r="B23" s="5" t="s">
        <v>33</v>
      </c>
      <c r="C23" s="31"/>
      <c r="D23" s="22">
        <v>2.5</v>
      </c>
      <c r="E23" s="22">
        <v>3.3</v>
      </c>
      <c r="F23" s="23">
        <v>4.1</v>
      </c>
      <c r="G23" s="18"/>
      <c r="H23" s="6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9.5" customHeight="1">
      <c r="A24" s="4">
        <v>19</v>
      </c>
      <c r="B24" s="5" t="s">
        <v>34</v>
      </c>
      <c r="C24" s="31"/>
      <c r="D24" s="22">
        <v>5.8</v>
      </c>
      <c r="E24" s="22">
        <v>3.8</v>
      </c>
      <c r="F24" s="23">
        <v>5.1</v>
      </c>
      <c r="G24" s="18"/>
      <c r="H24" s="6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9.5" customHeight="1">
      <c r="A25" s="4">
        <v>20</v>
      </c>
      <c r="B25" s="5" t="s">
        <v>35</v>
      </c>
      <c r="C25" s="31"/>
      <c r="D25" s="22">
        <v>7</v>
      </c>
      <c r="E25" s="22">
        <v>6.8</v>
      </c>
      <c r="F25" s="23">
        <v>7</v>
      </c>
      <c r="G25" s="18"/>
      <c r="H25" s="6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9.5" customHeight="1">
      <c r="A26" s="4">
        <v>21</v>
      </c>
      <c r="B26" s="5" t="s">
        <v>36</v>
      </c>
      <c r="C26" s="31"/>
      <c r="D26" s="24">
        <v>4.3</v>
      </c>
      <c r="E26" s="24">
        <v>4.5</v>
      </c>
      <c r="F26" s="25">
        <v>3.4</v>
      </c>
      <c r="G26" s="19"/>
      <c r="H26" s="6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9.5" customHeight="1">
      <c r="A27" s="4">
        <v>22</v>
      </c>
      <c r="B27" s="5" t="s">
        <v>37</v>
      </c>
      <c r="C27" s="31"/>
      <c r="D27" s="22">
        <v>6.5</v>
      </c>
      <c r="E27" s="22">
        <v>4</v>
      </c>
      <c r="F27" s="23">
        <v>4.8</v>
      </c>
      <c r="G27" s="18"/>
      <c r="H27" s="6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9.5" customHeight="1">
      <c r="A28" s="4">
        <v>23</v>
      </c>
      <c r="B28" s="5" t="s">
        <v>38</v>
      </c>
      <c r="C28" s="31" t="s">
        <v>11</v>
      </c>
      <c r="D28" s="22">
        <v>5.5</v>
      </c>
      <c r="E28" s="22">
        <v>4</v>
      </c>
      <c r="F28" s="23">
        <v>3.7</v>
      </c>
      <c r="G28" s="18"/>
      <c r="H28" s="6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9.5" customHeight="1">
      <c r="A29" s="4">
        <v>24</v>
      </c>
      <c r="B29" s="5" t="s">
        <v>39</v>
      </c>
      <c r="C29" s="31" t="s">
        <v>11</v>
      </c>
      <c r="D29" s="22">
        <v>4.5</v>
      </c>
      <c r="E29" s="22">
        <v>5</v>
      </c>
      <c r="F29" s="23">
        <v>3.1</v>
      </c>
      <c r="G29" s="18"/>
      <c r="H29" s="6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7" customHeight="1">
      <c r="A30" s="2"/>
      <c r="B30" s="2"/>
      <c r="C30" s="2"/>
      <c r="D30" s="20"/>
      <c r="E30" s="21"/>
      <c r="F30" s="21"/>
      <c r="G30" s="15"/>
      <c r="H30" s="15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6.5" customHeight="1">
      <c r="A31" s="2"/>
      <c r="B31" s="2"/>
      <c r="C31" s="2"/>
      <c r="D31" s="16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6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6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6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6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6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6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6.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6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6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6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6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6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6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6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6.5" customHeight="1">
      <c r="A46" s="89" t="s">
        <v>69</v>
      </c>
      <c r="B46" s="10" t="s">
        <v>64</v>
      </c>
      <c r="C46" s="11"/>
      <c r="D46" s="17">
        <f>COUNTIF(D6:D45,"&gt;=8")</f>
        <v>0</v>
      </c>
      <c r="E46" s="17">
        <f>COUNTIF(E6:E45,"&gt;=8")</f>
        <v>0</v>
      </c>
      <c r="F46" s="17">
        <f>COUNTIF(F6:F45,"&gt;=8")</f>
        <v>1</v>
      </c>
      <c r="G46" s="12"/>
      <c r="H46" s="13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6.5" customHeight="1">
      <c r="A47" s="90"/>
      <c r="B47" s="10" t="s">
        <v>65</v>
      </c>
      <c r="C47" s="11"/>
      <c r="D47" s="17">
        <f>COUNTIF(D6:D45,"&lt;8")-COUNTIF(D6:D45,"&lt;6.5")</f>
        <v>7</v>
      </c>
      <c r="E47" s="17">
        <f>COUNTIF(E6:E45,"&lt;8")-COUNTIF(E6:E45,"&lt;6.5")</f>
        <v>3</v>
      </c>
      <c r="F47" s="17">
        <f>COUNTIF(F6:F45,"&lt;8")-COUNTIF(F6:F45,"&lt;6.5")</f>
        <v>1</v>
      </c>
      <c r="G47" s="12"/>
      <c r="H47" s="13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6.5" customHeight="1">
      <c r="A48" s="90"/>
      <c r="B48" s="10" t="s">
        <v>66</v>
      </c>
      <c r="C48" s="11"/>
      <c r="D48" s="17">
        <f>COUNTIF(D6:D45,"&lt;6.5")-COUNTIF(D6:D45,"&lt;5")</f>
        <v>7</v>
      </c>
      <c r="E48" s="17">
        <f>COUNTIF(E6:E45,"&lt;6.5")-COUNTIF(E6:E45,"&lt;5")</f>
        <v>7</v>
      </c>
      <c r="F48" s="17">
        <f>COUNTIF(F6:F45,"&lt;6.5")-COUNTIF(F6:F45,"&lt;5")</f>
        <v>6</v>
      </c>
      <c r="G48" s="12"/>
      <c r="H48" s="13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6.5" customHeight="1">
      <c r="A49" s="90"/>
      <c r="B49" s="10" t="s">
        <v>67</v>
      </c>
      <c r="C49" s="11"/>
      <c r="D49" s="17">
        <f>COUNTIF(D6:D45,"&lt;5")-COUNTIF(D6:D45,"&lt;3.5")</f>
        <v>5</v>
      </c>
      <c r="E49" s="17">
        <f>COUNTIF(E6:E45,"&lt;5")-COUNTIF(E6:E45,"&lt;3.5")</f>
        <v>10</v>
      </c>
      <c r="F49" s="17">
        <f>COUNTIF(F6:F45,"&lt;5")-COUNTIF(F6:F45,"&lt;3.5")</f>
        <v>12</v>
      </c>
      <c r="G49" s="12"/>
      <c r="H49" s="13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91"/>
      <c r="B50" s="14" t="s">
        <v>68</v>
      </c>
      <c r="C50" s="14"/>
      <c r="D50" s="17">
        <f>COUNTIF(D6:D45,"&lt;3.5")</f>
        <v>4</v>
      </c>
      <c r="E50" s="17">
        <f>COUNTIF(E6:E45,"&lt;3.5")</f>
        <v>3</v>
      </c>
      <c r="F50" s="17">
        <f>COUNTIF(F6:F45,"&lt;3.5")</f>
        <v>3</v>
      </c>
      <c r="G50" s="12"/>
      <c r="H50" s="13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26"/>
      <c r="B51" s="27" t="s">
        <v>71</v>
      </c>
      <c r="C51" s="27"/>
      <c r="D51" s="2">
        <f>SUM(D46:D50)</f>
        <v>23</v>
      </c>
      <c r="E51" s="2">
        <f>SUM(E46:E50)</f>
        <v>23</v>
      </c>
      <c r="F51" s="2">
        <f>SUM(F46:F50)</f>
        <v>23</v>
      </c>
      <c r="G51" s="28"/>
      <c r="H51" s="29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26"/>
      <c r="B52" s="27" t="s">
        <v>70</v>
      </c>
      <c r="C52" s="27"/>
      <c r="D52" s="32" t="str">
        <f>IF(SUM(D46:D50)=MAX(A6:A45),"","Xem lại")</f>
        <v>Xem lại</v>
      </c>
      <c r="E52" s="32" t="str">
        <f>IF(SUM(E46:E50)=MAX(A6:A45),"","Xem lại")</f>
        <v>Xem lại</v>
      </c>
      <c r="F52" s="32" t="str">
        <f>IF(SUM(F46:F50)=MAX(A6:A45),"","Xem lại")</f>
        <v>Xem lại</v>
      </c>
      <c r="G52" s="28"/>
      <c r="H52" s="29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85" t="s">
        <v>14</v>
      </c>
      <c r="E53" s="86"/>
      <c r="F53" s="86"/>
      <c r="G53" s="86"/>
      <c r="H53" s="86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87" t="s">
        <v>15</v>
      </c>
      <c r="E54" s="88"/>
      <c r="F54" s="88"/>
      <c r="G54" s="88"/>
      <c r="H54" s="88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6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6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6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6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6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6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6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6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6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6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6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6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6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6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6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6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6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6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6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6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6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6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6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6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6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6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6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6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6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6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6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6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6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6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6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6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6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6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6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6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6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6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6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6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6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6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6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6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6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6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6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6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6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6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6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6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6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6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6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6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6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6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6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6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6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6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6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6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6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6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6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6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6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6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6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6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6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6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6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6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6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6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6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6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6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6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6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6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6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6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6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6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6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6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6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6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6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6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6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6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6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6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6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6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6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6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6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6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6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6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6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6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6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6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6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6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6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6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6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6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6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6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6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6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6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6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6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6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6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6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6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6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6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6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6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6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6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6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6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6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6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6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6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6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6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6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6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6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6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6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6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6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6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6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6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6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6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6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6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6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6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6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6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6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6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6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6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6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6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6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6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6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6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6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6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6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6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6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6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6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6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6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6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6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6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6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6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6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6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6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6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6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6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6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6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6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6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6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6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6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6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6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6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6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6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6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6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6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6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6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6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6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6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6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6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6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6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6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6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6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6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6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6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6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6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6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6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6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6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6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6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6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6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6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6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6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6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6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6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6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6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6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6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6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6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6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6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6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6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6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6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6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6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6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6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6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6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6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6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6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6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6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6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6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6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6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6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6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6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6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6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6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6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6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6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6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6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6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6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6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6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6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6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6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6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6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6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6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6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6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6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6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6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6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6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6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6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6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6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6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6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6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6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6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6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6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6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6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6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6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6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6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6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6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6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6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6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6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6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6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6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6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6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6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6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6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6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6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6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6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6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6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6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6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6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6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6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6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6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6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6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6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6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6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6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6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6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6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6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6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6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6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6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6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6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6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6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6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6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6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6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6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6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6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6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6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6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6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6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6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6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6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6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6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6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6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6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6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6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6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6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6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6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6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6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6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6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6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6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6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6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6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6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6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6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6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6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6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6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6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6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6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6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6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6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6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6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6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6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6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6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6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6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6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6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6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6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6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6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6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6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6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6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6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6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6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6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6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6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6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6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6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6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6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6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6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6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6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6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6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6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6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6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6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6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6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6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6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6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6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6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6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6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6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6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6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6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6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6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6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6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6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6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6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6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6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6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6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6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6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6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6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6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6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6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6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6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6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6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6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6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6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6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6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6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6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6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6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6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6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6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6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6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6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6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6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6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6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6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6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6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6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6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6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6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6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6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6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6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6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6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6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6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6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6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6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6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6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6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6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6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6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6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6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6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6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6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6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6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6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6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6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6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6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6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6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6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6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6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6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6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6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6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6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6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6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6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6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6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6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6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6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6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6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6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6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6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6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6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6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6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6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6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6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6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6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6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6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6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6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6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6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6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6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6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6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6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6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6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6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6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6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6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6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6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6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6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6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6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6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6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6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6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6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6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6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6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6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6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6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6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6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6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6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6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6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6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6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6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6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6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6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6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6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6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6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6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6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6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6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6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6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6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6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6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6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6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6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6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6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6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6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6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6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6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6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6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6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6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6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6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6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6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6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6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6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6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6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6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6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6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6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6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6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6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6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6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6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6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6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6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6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6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6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6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6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6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6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6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6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6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6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6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6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6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6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6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6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6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6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6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6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6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6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6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6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6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6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6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6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6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6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6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6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6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6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6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6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6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6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6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6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6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6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6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6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6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6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6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6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6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6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6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6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6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6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6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6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6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6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6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6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6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6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6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6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6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6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6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6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6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6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6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6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6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6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6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6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6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6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6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6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6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6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6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6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6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6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6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6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6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6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6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6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6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6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6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6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6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6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6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6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6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6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6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6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6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6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6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6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6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6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6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6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6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6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6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6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6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6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6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6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6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6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6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6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6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6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6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6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6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6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6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6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6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6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6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6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6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6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6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6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6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6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6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6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6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6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6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6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6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6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6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6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6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6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6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6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6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6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6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6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6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6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6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6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6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6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6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6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6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6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6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6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6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6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6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6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6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6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6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6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6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6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6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6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6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6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6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6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6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6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6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6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6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6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6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6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6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6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6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6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6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6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6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6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6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6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6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6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6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6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6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6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6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6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6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6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6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6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6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6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6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6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6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6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6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6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6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6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6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6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6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6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6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6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6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6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6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6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6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6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6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6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6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6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6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6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6.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6.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6.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6.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6.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6.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6.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6.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6.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6.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6.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6.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6.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6.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6.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6.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6.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6.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6.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6.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6.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6.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6.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6.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6.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6.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6.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6.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6.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6.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6.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6.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6.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6.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6.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6.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6.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6.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6.5" customHeight="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</sheetData>
  <sheetProtection/>
  <mergeCells count="10">
    <mergeCell ref="D53:H53"/>
    <mergeCell ref="D54:H54"/>
    <mergeCell ref="A46:A50"/>
    <mergeCell ref="A2:H2"/>
    <mergeCell ref="A3:H3"/>
    <mergeCell ref="B4:B5"/>
    <mergeCell ref="A4:A5"/>
    <mergeCell ref="D4:G4"/>
    <mergeCell ref="H4:H5"/>
    <mergeCell ref="C4:C5"/>
  </mergeCells>
  <conditionalFormatting sqref="B22">
    <cfRule type="expression" priority="1" dxfId="0">
      <formula>$A$25&lt;&gt;""</formula>
    </cfRule>
  </conditionalFormatting>
  <conditionalFormatting sqref="B19:B21">
    <cfRule type="expression" priority="2" dxfId="0">
      <formula>#REF!&lt;&gt;""</formula>
    </cfRule>
  </conditionalFormatting>
  <conditionalFormatting sqref="B17">
    <cfRule type="expression" priority="5" dxfId="0">
      <formula>$A$27&lt;&gt;""</formula>
    </cfRule>
  </conditionalFormatting>
  <conditionalFormatting sqref="B18">
    <cfRule type="expression" priority="6" dxfId="0">
      <formula>$A$28&lt;&gt;""</formula>
    </cfRule>
  </conditionalFormatting>
  <conditionalFormatting sqref="B15">
    <cfRule type="expression" priority="7" dxfId="0">
      <formula>$A$21&lt;&gt;""</formula>
    </cfRule>
  </conditionalFormatting>
  <conditionalFormatting sqref="B14:C14 K12 B24">
    <cfRule type="expression" priority="8" dxfId="0">
      <formula>$A$18&lt;&gt;""</formula>
    </cfRule>
  </conditionalFormatting>
  <conditionalFormatting sqref="B12 K11 B16">
    <cfRule type="expression" priority="9" dxfId="0">
      <formula>$A$16&lt;&gt;""</formula>
    </cfRule>
  </conditionalFormatting>
  <conditionalFormatting sqref="B11:C11">
    <cfRule type="expression" priority="10" dxfId="0">
      <formula>$A$13&lt;&gt;""</formula>
    </cfRule>
  </conditionalFormatting>
  <conditionalFormatting sqref="B9 B26">
    <cfRule type="expression" priority="11" dxfId="0">
      <formula>$A$10&lt;&gt;""</formula>
    </cfRule>
  </conditionalFormatting>
  <conditionalFormatting sqref="C12:C13 B25:C25 C15:C24 C26:C29 B7:C7 C8:C10">
    <cfRule type="expression" priority="12" dxfId="0">
      <formula>$A$8&lt;&gt;""</formula>
    </cfRule>
  </conditionalFormatting>
  <conditionalFormatting sqref="B23 B6:C6">
    <cfRule type="expression" priority="13" dxfId="0">
      <formula>$A$5&lt;&gt;""</formula>
    </cfRule>
  </conditionalFormatting>
  <conditionalFormatting sqref="B10">
    <cfRule type="expression" priority="14" dxfId="0">
      <formula>$A$12&lt;&gt;""</formula>
    </cfRule>
  </conditionalFormatting>
  <conditionalFormatting sqref="B13 B28">
    <cfRule type="expression" priority="15" dxfId="0">
      <formula>$A$17&lt;&gt;""</formula>
    </cfRule>
  </conditionalFormatting>
  <conditionalFormatting sqref="B27">
    <cfRule type="expression" priority="16" dxfId="0">
      <formula>$A$14&lt;&gt;""</formula>
    </cfRule>
  </conditionalFormatting>
  <conditionalFormatting sqref="B29">
    <cfRule type="expression" priority="17" dxfId="0">
      <formula>$A$19&lt;&gt;""</formula>
    </cfRule>
  </conditionalFormatting>
  <conditionalFormatting sqref="K10 B8">
    <cfRule type="expression" priority="18" dxfId="0">
      <formula>$A$6&lt;&gt;""</formula>
    </cfRule>
  </conditionalFormatting>
  <printOptions/>
  <pageMargins left="0.57" right="0.3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1"/>
  <sheetViews>
    <sheetView zoomScalePageLayoutView="0" workbookViewId="0" topLeftCell="A1">
      <selection activeCell="B6" sqref="B6:H28"/>
    </sheetView>
  </sheetViews>
  <sheetFormatPr defaultColWidth="11.25390625" defaultRowHeight="15" customHeight="1"/>
  <cols>
    <col min="1" max="1" width="7.50390625" style="0" customWidth="1"/>
    <col min="2" max="2" width="23.50390625" style="0" customWidth="1"/>
    <col min="3" max="3" width="9.00390625" style="0" customWidth="1"/>
    <col min="4" max="7" width="9.625" style="0" customWidth="1"/>
    <col min="8" max="18" width="9.00390625" style="0" customWidth="1"/>
    <col min="19" max="26" width="8.00390625" style="0" customWidth="1"/>
  </cols>
  <sheetData>
    <row r="1" spans="1:26" ht="18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" customHeight="1">
      <c r="A2" s="98" t="s">
        <v>1</v>
      </c>
      <c r="B2" s="99"/>
      <c r="C2" s="99"/>
      <c r="D2" s="99"/>
      <c r="E2" s="99"/>
      <c r="F2" s="99"/>
      <c r="G2" s="99"/>
      <c r="H2" s="99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8" customHeight="1">
      <c r="A3" s="100" t="s">
        <v>40</v>
      </c>
      <c r="B3" s="101"/>
      <c r="C3" s="101"/>
      <c r="D3" s="101"/>
      <c r="E3" s="101"/>
      <c r="F3" s="101"/>
      <c r="G3" s="101"/>
      <c r="H3" s="101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7.25" customHeight="1">
      <c r="A4" s="93" t="s">
        <v>2</v>
      </c>
      <c r="B4" s="93" t="s">
        <v>3</v>
      </c>
      <c r="C4" s="93" t="s">
        <v>4</v>
      </c>
      <c r="D4" s="95" t="s">
        <v>5</v>
      </c>
      <c r="E4" s="96"/>
      <c r="F4" s="96"/>
      <c r="G4" s="97"/>
      <c r="H4" s="93" t="s">
        <v>6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7.25" customHeight="1">
      <c r="A5" s="94"/>
      <c r="B5" s="94"/>
      <c r="C5" s="94"/>
      <c r="D5" s="9" t="s">
        <v>7</v>
      </c>
      <c r="E5" s="9" t="s">
        <v>8</v>
      </c>
      <c r="F5" s="9" t="s">
        <v>9</v>
      </c>
      <c r="G5" s="3" t="s">
        <v>10</v>
      </c>
      <c r="H5" s="94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7.25" customHeight="1">
      <c r="A6" s="4">
        <v>1</v>
      </c>
      <c r="B6" s="5" t="s">
        <v>41</v>
      </c>
      <c r="C6" s="31" t="s">
        <v>11</v>
      </c>
      <c r="D6" s="22">
        <v>6.5</v>
      </c>
      <c r="E6" s="22">
        <v>6.3</v>
      </c>
      <c r="F6" s="23">
        <v>8.4</v>
      </c>
      <c r="G6" s="18"/>
      <c r="H6" s="4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7.25" customHeight="1">
      <c r="A7" s="4">
        <v>2</v>
      </c>
      <c r="B7" s="5" t="s">
        <v>42</v>
      </c>
      <c r="C7" s="31"/>
      <c r="D7" s="22">
        <v>2.8</v>
      </c>
      <c r="E7" s="22">
        <v>3.8</v>
      </c>
      <c r="F7" s="23">
        <v>4.1</v>
      </c>
      <c r="G7" s="18"/>
      <c r="H7" s="4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7.25" customHeight="1">
      <c r="A8" s="4">
        <v>3</v>
      </c>
      <c r="B8" s="5" t="s">
        <v>43</v>
      </c>
      <c r="C8" s="31" t="s">
        <v>11</v>
      </c>
      <c r="D8" s="22">
        <v>5.8</v>
      </c>
      <c r="E8" s="22">
        <v>3.8</v>
      </c>
      <c r="F8" s="23"/>
      <c r="G8" s="18"/>
      <c r="H8" s="4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7.25" customHeight="1">
      <c r="A9" s="4">
        <v>4</v>
      </c>
      <c r="B9" s="5" t="s">
        <v>44</v>
      </c>
      <c r="C9" s="31" t="s">
        <v>11</v>
      </c>
      <c r="D9" s="22">
        <v>6</v>
      </c>
      <c r="E9" s="22">
        <v>6.8</v>
      </c>
      <c r="F9" s="23">
        <v>5.4</v>
      </c>
      <c r="G9" s="18"/>
      <c r="H9" s="4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7.25" customHeight="1">
      <c r="A10" s="4">
        <v>5</v>
      </c>
      <c r="B10" s="5" t="s">
        <v>45</v>
      </c>
      <c r="C10" s="31"/>
      <c r="D10" s="22">
        <v>5.5</v>
      </c>
      <c r="E10" s="22">
        <v>5.3</v>
      </c>
      <c r="F10" s="23">
        <v>4</v>
      </c>
      <c r="G10" s="18"/>
      <c r="H10" s="4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7.25" customHeight="1">
      <c r="A11" s="4">
        <v>6</v>
      </c>
      <c r="B11" s="5" t="s">
        <v>46</v>
      </c>
      <c r="C11" s="31"/>
      <c r="D11" s="22">
        <v>2.8</v>
      </c>
      <c r="E11" s="22">
        <v>3.8</v>
      </c>
      <c r="F11" s="23">
        <v>5.4</v>
      </c>
      <c r="G11" s="18"/>
      <c r="H11" s="4"/>
      <c r="I11" s="2"/>
      <c r="J11" s="2"/>
      <c r="K11" s="7"/>
      <c r="L11" s="8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7.25" customHeight="1">
      <c r="A12" s="4">
        <v>7</v>
      </c>
      <c r="B12" s="5" t="s">
        <v>47</v>
      </c>
      <c r="C12" s="31" t="s">
        <v>11</v>
      </c>
      <c r="D12" s="22">
        <v>5.5</v>
      </c>
      <c r="E12" s="22">
        <v>5.5</v>
      </c>
      <c r="F12" s="23">
        <v>4.8</v>
      </c>
      <c r="G12" s="18"/>
      <c r="H12" s="4"/>
      <c r="I12" s="2"/>
      <c r="J12" s="2"/>
      <c r="K12" s="7"/>
      <c r="L12" s="8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7.25" customHeight="1">
      <c r="A13" s="4">
        <v>8</v>
      </c>
      <c r="B13" s="5" t="s">
        <v>48</v>
      </c>
      <c r="C13" s="31"/>
      <c r="D13" s="22">
        <v>2.3</v>
      </c>
      <c r="E13" s="22">
        <v>4</v>
      </c>
      <c r="F13" s="23">
        <v>4.8</v>
      </c>
      <c r="G13" s="18"/>
      <c r="H13" s="4"/>
      <c r="I13" s="2"/>
      <c r="J13" s="2"/>
      <c r="K13" s="7"/>
      <c r="L13" s="8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7.25" customHeight="1">
      <c r="A14" s="4">
        <v>9</v>
      </c>
      <c r="B14" s="5" t="s">
        <v>49</v>
      </c>
      <c r="C14" s="31" t="s">
        <v>11</v>
      </c>
      <c r="D14" s="22">
        <v>7.5</v>
      </c>
      <c r="E14" s="22">
        <v>5.8</v>
      </c>
      <c r="F14" s="23">
        <v>4.4</v>
      </c>
      <c r="G14" s="18"/>
      <c r="H14" s="4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7.25" customHeight="1">
      <c r="A15" s="4">
        <v>10</v>
      </c>
      <c r="B15" s="5" t="s">
        <v>50</v>
      </c>
      <c r="C15" s="31" t="s">
        <v>11</v>
      </c>
      <c r="D15" s="22">
        <v>5.3</v>
      </c>
      <c r="E15" s="22">
        <v>5.8</v>
      </c>
      <c r="F15" s="23">
        <v>5.6</v>
      </c>
      <c r="G15" s="18"/>
      <c r="H15" s="4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7.25" customHeight="1">
      <c r="A16" s="4">
        <v>11</v>
      </c>
      <c r="B16" s="5" t="s">
        <v>51</v>
      </c>
      <c r="C16" s="31" t="s">
        <v>11</v>
      </c>
      <c r="D16" s="22">
        <v>5</v>
      </c>
      <c r="E16" s="22">
        <v>6.8</v>
      </c>
      <c r="F16" s="23">
        <v>4.4</v>
      </c>
      <c r="G16" s="18"/>
      <c r="H16" s="4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7.25" customHeight="1">
      <c r="A17" s="4">
        <v>12</v>
      </c>
      <c r="B17" s="5" t="s">
        <v>52</v>
      </c>
      <c r="C17" s="31" t="s">
        <v>11</v>
      </c>
      <c r="D17" s="22">
        <v>5.3</v>
      </c>
      <c r="E17" s="22">
        <v>4.5</v>
      </c>
      <c r="F17" s="23">
        <v>5.6</v>
      </c>
      <c r="G17" s="18"/>
      <c r="H17" s="4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7.25" customHeight="1">
      <c r="A18" s="4">
        <v>13</v>
      </c>
      <c r="B18" s="5" t="s">
        <v>53</v>
      </c>
      <c r="C18" s="31"/>
      <c r="D18" s="22">
        <v>4.5</v>
      </c>
      <c r="E18" s="22">
        <v>4</v>
      </c>
      <c r="F18" s="23">
        <v>4.8</v>
      </c>
      <c r="G18" s="18"/>
      <c r="H18" s="4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7.25" customHeight="1">
      <c r="A19" s="4">
        <v>14</v>
      </c>
      <c r="B19" s="5" t="s">
        <v>54</v>
      </c>
      <c r="C19" s="31" t="s">
        <v>11</v>
      </c>
      <c r="D19" s="22">
        <v>4.3</v>
      </c>
      <c r="E19" s="22">
        <v>6.8</v>
      </c>
      <c r="F19" s="23">
        <v>4.6</v>
      </c>
      <c r="G19" s="18"/>
      <c r="H19" s="4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7.25" customHeight="1">
      <c r="A20" s="4">
        <v>15</v>
      </c>
      <c r="B20" s="5" t="s">
        <v>55</v>
      </c>
      <c r="C20" s="31"/>
      <c r="D20" s="22">
        <v>2</v>
      </c>
      <c r="E20" s="22">
        <v>4</v>
      </c>
      <c r="F20" s="23">
        <v>5.2</v>
      </c>
      <c r="G20" s="18"/>
      <c r="H20" s="4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7.25" customHeight="1">
      <c r="A21" s="4">
        <v>16</v>
      </c>
      <c r="B21" s="5" t="s">
        <v>56</v>
      </c>
      <c r="C21" s="31"/>
      <c r="D21" s="22">
        <v>3.8</v>
      </c>
      <c r="E21" s="22">
        <v>6.5</v>
      </c>
      <c r="F21" s="23">
        <v>4.5</v>
      </c>
      <c r="G21" s="18"/>
      <c r="H21" s="4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7.25" customHeight="1">
      <c r="A22" s="4">
        <v>17</v>
      </c>
      <c r="B22" s="5" t="s">
        <v>57</v>
      </c>
      <c r="C22" s="31"/>
      <c r="D22" s="22">
        <v>3.3</v>
      </c>
      <c r="E22" s="22">
        <v>4.5</v>
      </c>
      <c r="F22" s="23">
        <v>5</v>
      </c>
      <c r="G22" s="19"/>
      <c r="H22" s="4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7.25" customHeight="1">
      <c r="A23" s="4">
        <v>18</v>
      </c>
      <c r="B23" s="5" t="s">
        <v>58</v>
      </c>
      <c r="C23" s="31"/>
      <c r="D23" s="22">
        <v>4.5</v>
      </c>
      <c r="E23" s="22">
        <v>3.5</v>
      </c>
      <c r="F23" s="23">
        <v>5.2</v>
      </c>
      <c r="G23" s="18"/>
      <c r="H23" s="6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7.25" customHeight="1">
      <c r="A24" s="4">
        <v>19</v>
      </c>
      <c r="B24" s="5" t="s">
        <v>59</v>
      </c>
      <c r="C24" s="31"/>
      <c r="D24" s="30">
        <v>0.8</v>
      </c>
      <c r="E24" s="22">
        <v>4.5</v>
      </c>
      <c r="F24" s="23">
        <v>4.8</v>
      </c>
      <c r="G24" s="18"/>
      <c r="H24" s="6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7.25" customHeight="1">
      <c r="A25" s="4">
        <v>20</v>
      </c>
      <c r="B25" s="5" t="s">
        <v>60</v>
      </c>
      <c r="C25" s="31"/>
      <c r="D25" s="22">
        <v>3</v>
      </c>
      <c r="E25" s="22">
        <v>2</v>
      </c>
      <c r="F25" s="23">
        <v>3.7</v>
      </c>
      <c r="G25" s="18"/>
      <c r="H25" s="6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7.25" customHeight="1">
      <c r="A26" s="4">
        <v>21</v>
      </c>
      <c r="B26" s="5" t="s">
        <v>61</v>
      </c>
      <c r="C26" s="31" t="s">
        <v>11</v>
      </c>
      <c r="D26" s="24">
        <v>3.8</v>
      </c>
      <c r="E26" s="24">
        <v>4</v>
      </c>
      <c r="F26" s="25">
        <v>5.2</v>
      </c>
      <c r="G26" s="19"/>
      <c r="H26" s="6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7.25" customHeight="1">
      <c r="A27" s="4">
        <v>22</v>
      </c>
      <c r="B27" s="5" t="s">
        <v>62</v>
      </c>
      <c r="C27" s="31" t="s">
        <v>11</v>
      </c>
      <c r="D27" s="22">
        <v>5.5</v>
      </c>
      <c r="E27" s="22">
        <v>6.3</v>
      </c>
      <c r="F27" s="23">
        <v>4.3</v>
      </c>
      <c r="G27" s="18"/>
      <c r="H27" s="6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7.25" customHeight="1">
      <c r="A28" s="4">
        <v>23</v>
      </c>
      <c r="B28" s="5" t="s">
        <v>63</v>
      </c>
      <c r="C28" s="31"/>
      <c r="D28" s="22">
        <v>5</v>
      </c>
      <c r="E28" s="22">
        <v>4.5</v>
      </c>
      <c r="F28" s="23">
        <v>4.2</v>
      </c>
      <c r="G28" s="18"/>
      <c r="H28" s="6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7.25" customHeight="1">
      <c r="A29" s="2"/>
      <c r="B29" s="2"/>
      <c r="C29" s="2"/>
      <c r="D29" s="20"/>
      <c r="E29" s="21"/>
      <c r="F29" s="21"/>
      <c r="G29" s="15"/>
      <c r="H29" s="15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7.25" customHeight="1">
      <c r="A30" s="2"/>
      <c r="B30" s="2"/>
      <c r="C30" s="2"/>
      <c r="D30" s="16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7.2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7.2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7.2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7.2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7.2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7.2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7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7.2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7.2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7.2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7.2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7.2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7.2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7.2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7.2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7.25" customHeight="1">
      <c r="A46" s="89" t="s">
        <v>69</v>
      </c>
      <c r="B46" s="10" t="s">
        <v>64</v>
      </c>
      <c r="C46" s="11"/>
      <c r="D46" s="17">
        <f>COUNTIF(D6:D45,"&gt;=8")</f>
        <v>0</v>
      </c>
      <c r="E46" s="17">
        <f>COUNTIF(E6:E45,"&gt;=8")</f>
        <v>0</v>
      </c>
      <c r="F46" s="17">
        <f>COUNTIF(F6:F45,"&gt;=8")</f>
        <v>1</v>
      </c>
      <c r="G46" s="12"/>
      <c r="H46" s="13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7.25" customHeight="1">
      <c r="A47" s="90"/>
      <c r="B47" s="10" t="s">
        <v>65</v>
      </c>
      <c r="C47" s="11"/>
      <c r="D47" s="17">
        <f>COUNTIF(D6:D45,"&lt;8")-COUNTIF(D6:D45,"&lt;6.5")</f>
        <v>2</v>
      </c>
      <c r="E47" s="17">
        <f>COUNTIF(E6:E45,"&lt;8")-COUNTIF(E6:E45,"&lt;6.5")</f>
        <v>4</v>
      </c>
      <c r="F47" s="17">
        <f>COUNTIF(F6:F45,"&lt;8")-COUNTIF(F6:F45,"&lt;6.5")</f>
        <v>0</v>
      </c>
      <c r="G47" s="12"/>
      <c r="H47" s="13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7.25" customHeight="1">
      <c r="A48" s="90"/>
      <c r="B48" s="10" t="s">
        <v>66</v>
      </c>
      <c r="C48" s="11"/>
      <c r="D48" s="17">
        <f>COUNTIF(D6:D45,"&lt;6.5")-COUNTIF(D6:D45,"&lt;5")</f>
        <v>9</v>
      </c>
      <c r="E48" s="17">
        <f>COUNTIF(E6:E45,"&lt;6.5")-COUNTIF(E6:E45,"&lt;5")</f>
        <v>6</v>
      </c>
      <c r="F48" s="17">
        <f>COUNTIF(F6:F45,"&lt;6.5")-COUNTIF(F6:F45,"&lt;5")</f>
        <v>8</v>
      </c>
      <c r="G48" s="12"/>
      <c r="H48" s="13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7.25" customHeight="1">
      <c r="A49" s="90"/>
      <c r="B49" s="10" t="s">
        <v>67</v>
      </c>
      <c r="C49" s="11"/>
      <c r="D49" s="17">
        <f>COUNTIF(D6:D45,"&lt;5")-COUNTIF(D6:D45,"&lt;3.5")</f>
        <v>5</v>
      </c>
      <c r="E49" s="17">
        <f>COUNTIF(E6:E45,"&lt;5")-COUNTIF(E6:E45,"&lt;3.5")</f>
        <v>12</v>
      </c>
      <c r="F49" s="17">
        <f>COUNTIF(F6:F45,"&lt;5")-COUNTIF(F6:F45,"&lt;3.5")</f>
        <v>13</v>
      </c>
      <c r="G49" s="12"/>
      <c r="H49" s="13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7.25" customHeight="1">
      <c r="A50" s="91"/>
      <c r="B50" s="14" t="s">
        <v>68</v>
      </c>
      <c r="C50" s="14"/>
      <c r="D50" s="17">
        <f>COUNTIF(D6:D45,"&lt;3.5")</f>
        <v>7</v>
      </c>
      <c r="E50" s="17">
        <f>COUNTIF(E6:E45,"&lt;3.5")</f>
        <v>1</v>
      </c>
      <c r="F50" s="17">
        <f>COUNTIF(F6:F45,"&lt;3.5")</f>
        <v>0</v>
      </c>
      <c r="G50" s="12"/>
      <c r="H50" s="13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7.25" customHeight="1">
      <c r="A51" s="26"/>
      <c r="B51" s="27" t="s">
        <v>71</v>
      </c>
      <c r="C51" s="27"/>
      <c r="D51" s="2">
        <f>SUM(D46:D50)</f>
        <v>23</v>
      </c>
      <c r="E51" s="2">
        <f>SUM(E46:E50)</f>
        <v>23</v>
      </c>
      <c r="F51" s="2">
        <f>SUM(F46:F50)</f>
        <v>22</v>
      </c>
      <c r="G51" s="28"/>
      <c r="H51" s="29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7.25" customHeight="1">
      <c r="A52" s="26"/>
      <c r="B52" s="27" t="s">
        <v>70</v>
      </c>
      <c r="C52" s="27"/>
      <c r="D52" s="32">
        <f>IF(SUM(D46:D50)=MAX(A6:A45),"","Xem lại")</f>
      </c>
      <c r="E52" s="32">
        <f>IF(SUM(E46:E50)=MAX(A6:A45),"","Xem lại")</f>
      </c>
      <c r="F52" s="32" t="str">
        <f>IF(SUM(F46:F50)=MAX(A6:A45),"","Xem lại")</f>
        <v>Xem lại</v>
      </c>
      <c r="G52" s="28"/>
      <c r="H52" s="29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7.25" customHeight="1">
      <c r="A53" s="1"/>
      <c r="B53" s="1"/>
      <c r="C53" s="1"/>
      <c r="D53" s="85" t="s">
        <v>14</v>
      </c>
      <c r="E53" s="86"/>
      <c r="F53" s="86"/>
      <c r="G53" s="86"/>
      <c r="H53" s="86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7.25" customHeight="1">
      <c r="A54" s="1"/>
      <c r="B54" s="1"/>
      <c r="C54" s="1"/>
      <c r="D54" s="87" t="s">
        <v>15</v>
      </c>
      <c r="E54" s="88"/>
      <c r="F54" s="88"/>
      <c r="G54" s="88"/>
      <c r="H54" s="88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6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6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6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6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6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6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6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6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6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6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6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6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6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6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6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6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6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6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6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6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6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6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6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6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6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6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6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6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6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6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6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6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6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6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6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6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6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6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6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6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6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6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6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6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6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6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6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6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6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6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6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6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6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6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6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6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6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6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6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6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6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6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6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6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6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6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6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6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6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6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6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6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6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6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6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6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6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6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6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6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6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6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6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6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6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6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6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6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6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6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6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6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6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6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6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6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6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6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6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6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6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6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6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6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6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6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6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6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6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6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6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6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6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6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6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6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6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6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6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6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6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6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6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6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6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6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6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6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6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6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6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6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6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6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6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6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6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6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6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6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6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6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6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6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6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6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6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6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6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6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6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6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6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6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6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6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6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6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6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6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6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6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6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6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6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6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6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6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6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6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6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6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6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6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6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6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6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6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6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6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6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6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6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6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6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6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6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6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6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6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6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6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6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6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6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6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6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6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6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6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6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6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6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6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6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6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6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6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6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6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6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6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6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6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6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6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6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6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6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6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6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6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6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6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6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6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6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6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6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6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6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6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6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6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6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6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6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6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6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6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6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6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6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6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6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6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6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6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6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6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6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6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6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6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6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6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6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6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6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6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6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6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6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6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6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6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6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6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6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6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6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6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6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6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6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6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6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6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6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6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6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6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6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6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6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6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6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6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6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6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6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6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6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6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6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6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6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6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6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6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6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6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6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6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6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6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6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6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6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6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6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6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6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6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6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6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6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6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6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6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6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6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6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6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6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6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6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6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6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6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6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6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6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6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6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6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6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6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6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6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6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6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6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6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6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6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6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6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6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6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6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6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6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6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6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6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6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6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6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6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6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6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6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6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6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6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6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6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6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6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6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6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6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6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6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6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6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6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6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6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6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6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6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6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6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6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6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6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6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6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6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6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6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6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6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6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6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6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6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6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6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6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6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6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6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6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6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6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6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6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6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6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6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6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6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6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6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6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6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6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6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6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6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6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6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6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6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6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6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6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6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6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6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6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6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6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6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6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6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6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6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6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6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6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6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6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6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6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6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6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6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6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6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6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6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6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6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6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6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6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6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6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6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6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6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6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6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6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6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6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6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6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6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6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6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6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6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6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6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6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6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6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6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6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6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6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6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6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6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6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6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6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6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6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6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6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6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6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6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6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6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6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6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6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6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6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6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6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6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6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6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6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6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6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6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6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6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6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6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6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6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6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6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6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6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6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6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6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6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6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6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6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6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6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6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6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6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6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6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6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6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6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6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6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6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6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6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6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6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6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6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6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6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6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6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6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6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6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6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6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6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6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6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6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6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6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6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6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6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6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6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6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6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6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6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6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6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6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6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6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6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6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6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6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6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6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6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6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6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6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6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6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6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6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6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6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6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6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6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6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6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6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6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6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6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6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6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6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6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6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6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6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6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6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6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6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6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6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6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6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6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6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6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6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6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6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6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6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6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6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6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6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6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6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6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6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6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6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6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6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6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6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6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6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6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6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6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6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6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6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6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6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6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6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6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6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6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6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6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6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6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6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6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6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6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6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6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6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6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6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6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6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6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6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6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6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6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6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6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6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6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6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6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6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6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6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6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6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6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6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6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6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6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6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6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6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6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6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6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6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6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6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6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6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6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6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6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6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6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6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6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6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6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6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6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6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6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6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6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6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6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6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6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6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6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6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6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6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6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6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6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6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6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6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6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6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6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6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6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6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6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6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6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6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6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6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6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6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6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6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6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6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6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6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6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6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6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6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6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6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6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6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6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6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6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6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6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6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6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6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6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6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6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6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6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6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6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6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6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6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6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6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6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6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6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6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6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6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6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6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6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6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6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6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6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6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6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6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6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6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6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6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6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6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6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6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6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6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6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6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6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6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6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6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6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6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6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6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6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6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6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6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6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6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6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6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6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6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6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6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6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6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6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6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6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6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6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6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6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6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6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6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6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6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6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6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6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6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6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6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6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6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6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6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6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6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6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6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6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6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6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6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6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6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6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6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6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6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6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6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6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6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6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6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6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6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6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6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6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6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6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6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6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6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6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6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6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6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6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6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6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6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6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6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6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6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6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6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6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6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6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6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6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6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6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6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6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6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6.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6.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6.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6.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6.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6.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6.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6.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6.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6.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6.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6.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6.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6.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6.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6.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6.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6.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6.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6.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6.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6.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6.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6.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6.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6.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6.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6.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6.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6.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6.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6.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6.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6.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6.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6.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6.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6.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6.5" customHeight="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</sheetData>
  <sheetProtection/>
  <mergeCells count="10">
    <mergeCell ref="D53:H53"/>
    <mergeCell ref="D54:H54"/>
    <mergeCell ref="A46:A50"/>
    <mergeCell ref="A2:H2"/>
    <mergeCell ref="A3:H3"/>
    <mergeCell ref="B4:B5"/>
    <mergeCell ref="A4:A5"/>
    <mergeCell ref="D4:G4"/>
    <mergeCell ref="H4:H5"/>
    <mergeCell ref="C4:C5"/>
  </mergeCells>
  <conditionalFormatting sqref="B22">
    <cfRule type="expression" priority="1" dxfId="0">
      <formula>$A$25&lt;&gt;""</formula>
    </cfRule>
  </conditionalFormatting>
  <conditionalFormatting sqref="B20:B21">
    <cfRule type="expression" priority="2" dxfId="0">
      <formula>#REF!&lt;&gt;""</formula>
    </cfRule>
  </conditionalFormatting>
  <conditionalFormatting sqref="B24 K13 B15">
    <cfRule type="expression" priority="4" dxfId="0">
      <formula>$A$19&lt;&gt;""</formula>
    </cfRule>
  </conditionalFormatting>
  <conditionalFormatting sqref="B26 B10">
    <cfRule type="expression" priority="5" dxfId="0">
      <formula>$A$11&lt;&gt;""</formula>
    </cfRule>
  </conditionalFormatting>
  <conditionalFormatting sqref="B25:C25 C20:C24 B7:C7 C10:C11 C13 C18 C28">
    <cfRule type="expression" priority="6" dxfId="0">
      <formula>$A$8&lt;&gt;""</formula>
    </cfRule>
  </conditionalFormatting>
  <conditionalFormatting sqref="B23 B6:C6 C8:C9 C12 C14:C17 C19 C26:C27">
    <cfRule type="expression" priority="7" dxfId="0">
      <formula>$A$5&lt;&gt;""</formula>
    </cfRule>
  </conditionalFormatting>
  <conditionalFormatting sqref="B28 B14">
    <cfRule type="expression" priority="8" dxfId="0">
      <formula>$A$18&lt;&gt;""</formula>
    </cfRule>
  </conditionalFormatting>
  <conditionalFormatting sqref="B27">
    <cfRule type="expression" priority="9" dxfId="0">
      <formula>$A$15&lt;&gt;""</formula>
    </cfRule>
  </conditionalFormatting>
  <conditionalFormatting sqref="B18">
    <cfRule type="expression" priority="10" dxfId="0">
      <formula>$A$27&lt;&gt;""</formula>
    </cfRule>
  </conditionalFormatting>
  <conditionalFormatting sqref="B19">
    <cfRule type="expression" priority="11" dxfId="0">
      <formula>$A$28&lt;&gt;""</formula>
    </cfRule>
  </conditionalFormatting>
  <conditionalFormatting sqref="B16">
    <cfRule type="expression" priority="12" dxfId="0">
      <formula>$A$21&lt;&gt;""</formula>
    </cfRule>
  </conditionalFormatting>
  <conditionalFormatting sqref="B13 K12 B17">
    <cfRule type="expression" priority="13" dxfId="0">
      <formula>$A$17&lt;&gt;""</formula>
    </cfRule>
  </conditionalFormatting>
  <conditionalFormatting sqref="B12">
    <cfRule type="expression" priority="14" dxfId="0">
      <formula>$A$14&lt;&gt;""</formula>
    </cfRule>
  </conditionalFormatting>
  <conditionalFormatting sqref="B9">
    <cfRule type="expression" priority="15" dxfId="0">
      <formula>$A$10&lt;&gt;""</formula>
    </cfRule>
  </conditionalFormatting>
  <conditionalFormatting sqref="B11">
    <cfRule type="expression" priority="16" dxfId="0">
      <formula>$A$13&lt;&gt;""</formula>
    </cfRule>
  </conditionalFormatting>
  <conditionalFormatting sqref="K11 B8">
    <cfRule type="expression" priority="17" dxfId="0">
      <formula>$A$6&lt;&gt;""</formula>
    </cfRule>
  </conditionalFormatting>
  <printOptions/>
  <pageMargins left="0.59" right="0.2" top="0.75" bottom="0.75" header="0.25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88"/>
  <sheetViews>
    <sheetView workbookViewId="0" topLeftCell="A76">
      <selection activeCell="F97" sqref="F97"/>
    </sheetView>
  </sheetViews>
  <sheetFormatPr defaultColWidth="9.00390625" defaultRowHeight="15.75"/>
  <cols>
    <col min="1" max="1" width="6.125" style="0" customWidth="1"/>
    <col min="2" max="2" width="22.50390625" style="0" customWidth="1"/>
    <col min="7" max="7" width="9.00390625" style="49" customWidth="1"/>
  </cols>
  <sheetData>
    <row r="1" spans="1:26" ht="24" customHeight="1">
      <c r="A1" s="38" t="s">
        <v>0</v>
      </c>
      <c r="B1" s="38"/>
      <c r="C1" s="38"/>
      <c r="D1" s="38"/>
      <c r="E1" s="38"/>
      <c r="F1" s="38"/>
      <c r="G1" s="44"/>
      <c r="H1" s="38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4" customHeight="1">
      <c r="A2" s="102" t="s">
        <v>73</v>
      </c>
      <c r="B2" s="103"/>
      <c r="C2" s="103"/>
      <c r="D2" s="103"/>
      <c r="E2" s="103"/>
      <c r="F2" s="103"/>
      <c r="G2" s="103"/>
      <c r="H2" s="103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4" customHeight="1">
      <c r="A3" s="104" t="s">
        <v>72</v>
      </c>
      <c r="B3" s="104"/>
      <c r="C3" s="104"/>
      <c r="D3" s="104"/>
      <c r="E3" s="104"/>
      <c r="F3" s="104"/>
      <c r="G3" s="104"/>
      <c r="H3" s="104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8" ht="24" customHeight="1">
      <c r="A4" s="83" t="s">
        <v>74</v>
      </c>
      <c r="B4" s="83"/>
      <c r="C4" s="83"/>
      <c r="D4" s="83"/>
      <c r="E4" s="83"/>
      <c r="F4" s="83"/>
      <c r="G4" s="83"/>
      <c r="H4" s="83"/>
    </row>
    <row r="5" spans="1:8" ht="24" customHeight="1">
      <c r="A5" s="84" t="s">
        <v>2</v>
      </c>
      <c r="B5" s="84" t="s">
        <v>3</v>
      </c>
      <c r="C5" s="84" t="s">
        <v>4</v>
      </c>
      <c r="D5" s="84" t="s">
        <v>5</v>
      </c>
      <c r="E5" s="105"/>
      <c r="F5" s="105"/>
      <c r="G5" s="105"/>
      <c r="H5" s="84" t="s">
        <v>6</v>
      </c>
    </row>
    <row r="6" spans="1:8" ht="24" customHeight="1">
      <c r="A6" s="105"/>
      <c r="B6" s="105"/>
      <c r="C6" s="105"/>
      <c r="D6" s="33" t="s">
        <v>7</v>
      </c>
      <c r="E6" s="33" t="s">
        <v>8</v>
      </c>
      <c r="F6" s="33" t="s">
        <v>9</v>
      </c>
      <c r="G6" s="45" t="s">
        <v>10</v>
      </c>
      <c r="H6" s="105"/>
    </row>
    <row r="7" spans="1:8" ht="24" customHeight="1">
      <c r="A7" s="36">
        <v>1</v>
      </c>
      <c r="B7" s="36">
        <v>2</v>
      </c>
      <c r="C7" s="36">
        <v>3</v>
      </c>
      <c r="D7" s="33">
        <v>4</v>
      </c>
      <c r="E7" s="33">
        <v>5</v>
      </c>
      <c r="F7" s="33">
        <v>6</v>
      </c>
      <c r="G7" s="45">
        <v>7</v>
      </c>
      <c r="H7" s="36">
        <v>8</v>
      </c>
    </row>
    <row r="8" spans="1:8" ht="24" customHeight="1">
      <c r="A8" s="34">
        <v>1</v>
      </c>
      <c r="B8" s="10" t="s">
        <v>41</v>
      </c>
      <c r="C8" s="11" t="s">
        <v>11</v>
      </c>
      <c r="D8" s="23">
        <v>6</v>
      </c>
      <c r="E8" s="23">
        <v>5.75</v>
      </c>
      <c r="F8" s="50">
        <v>9.1</v>
      </c>
      <c r="G8" s="46">
        <f>F8+E8*2+D8*2</f>
        <v>32.6</v>
      </c>
      <c r="H8" s="34"/>
    </row>
    <row r="9" spans="1:8" ht="24" customHeight="1">
      <c r="A9" s="34">
        <v>2</v>
      </c>
      <c r="B9" s="10" t="s">
        <v>12</v>
      </c>
      <c r="C9" s="11"/>
      <c r="D9" s="23">
        <v>1.3</v>
      </c>
      <c r="E9" s="23">
        <v>1.5</v>
      </c>
      <c r="F9" s="50">
        <v>2</v>
      </c>
      <c r="G9" s="46">
        <f aca="true" t="shared" si="0" ref="G9:G23">F9+E9*2+D9*2</f>
        <v>7.6</v>
      </c>
      <c r="H9" s="34"/>
    </row>
    <row r="10" spans="1:8" ht="24" customHeight="1">
      <c r="A10" s="34">
        <v>3</v>
      </c>
      <c r="B10" s="10" t="s">
        <v>17</v>
      </c>
      <c r="C10" s="11" t="s">
        <v>11</v>
      </c>
      <c r="D10" s="23">
        <v>2.3</v>
      </c>
      <c r="E10" s="23">
        <v>2.5</v>
      </c>
      <c r="F10" s="50">
        <v>4</v>
      </c>
      <c r="G10" s="46">
        <f t="shared" si="0"/>
        <v>13.6</v>
      </c>
      <c r="H10" s="34"/>
    </row>
    <row r="11" spans="1:8" ht="24" customHeight="1">
      <c r="A11" s="34">
        <v>4</v>
      </c>
      <c r="B11" s="10" t="s">
        <v>42</v>
      </c>
      <c r="C11" s="11"/>
      <c r="D11" s="23">
        <v>1</v>
      </c>
      <c r="E11" s="23">
        <v>3</v>
      </c>
      <c r="F11" s="50">
        <v>1.6</v>
      </c>
      <c r="G11" s="46">
        <f t="shared" si="0"/>
        <v>9.6</v>
      </c>
      <c r="H11" s="34"/>
    </row>
    <row r="12" spans="1:8" ht="24" customHeight="1">
      <c r="A12" s="34">
        <v>5</v>
      </c>
      <c r="B12" s="10" t="s">
        <v>18</v>
      </c>
      <c r="C12" s="11"/>
      <c r="D12" s="23">
        <v>2.8</v>
      </c>
      <c r="E12" s="23">
        <v>5.25</v>
      </c>
      <c r="F12" s="50">
        <v>3.2</v>
      </c>
      <c r="G12" s="46">
        <f t="shared" si="0"/>
        <v>19.299999999999997</v>
      </c>
      <c r="H12" s="34"/>
    </row>
    <row r="13" spans="1:8" ht="24" customHeight="1">
      <c r="A13" s="34">
        <v>6</v>
      </c>
      <c r="B13" s="10" t="s">
        <v>43</v>
      </c>
      <c r="C13" s="11" t="s">
        <v>11</v>
      </c>
      <c r="D13" s="23">
        <v>2.5</v>
      </c>
      <c r="E13" s="23">
        <v>2.5</v>
      </c>
      <c r="F13" s="50">
        <v>3.2</v>
      </c>
      <c r="G13" s="46">
        <f t="shared" si="0"/>
        <v>13.2</v>
      </c>
      <c r="H13" s="34"/>
    </row>
    <row r="14" spans="1:8" ht="24" customHeight="1">
      <c r="A14" s="34">
        <v>7</v>
      </c>
      <c r="B14" s="10" t="s">
        <v>44</v>
      </c>
      <c r="C14" s="11" t="s">
        <v>11</v>
      </c>
      <c r="D14" s="23">
        <v>3.5</v>
      </c>
      <c r="E14" s="23">
        <v>5.5</v>
      </c>
      <c r="F14" s="50">
        <v>7</v>
      </c>
      <c r="G14" s="46">
        <f t="shared" si="0"/>
        <v>25</v>
      </c>
      <c r="H14" s="34"/>
    </row>
    <row r="15" spans="1:8" ht="24" customHeight="1">
      <c r="A15" s="34">
        <v>8</v>
      </c>
      <c r="B15" s="10" t="s">
        <v>45</v>
      </c>
      <c r="C15" s="11"/>
      <c r="D15" s="23">
        <v>4</v>
      </c>
      <c r="E15" s="23">
        <v>5.5</v>
      </c>
      <c r="F15" s="50">
        <v>3.4</v>
      </c>
      <c r="G15" s="46">
        <f t="shared" si="0"/>
        <v>22.4</v>
      </c>
      <c r="H15" s="34"/>
    </row>
    <row r="16" spans="1:8" ht="24" customHeight="1">
      <c r="A16" s="34">
        <v>9</v>
      </c>
      <c r="B16" s="10" t="s">
        <v>46</v>
      </c>
      <c r="C16" s="11"/>
      <c r="D16" s="23">
        <v>0</v>
      </c>
      <c r="E16" s="23">
        <v>2</v>
      </c>
      <c r="F16" s="50">
        <v>3</v>
      </c>
      <c r="G16" s="46">
        <f t="shared" si="0"/>
        <v>7</v>
      </c>
      <c r="H16" s="34"/>
    </row>
    <row r="17" spans="1:8" ht="24" customHeight="1">
      <c r="A17" s="34">
        <v>10</v>
      </c>
      <c r="B17" s="10" t="s">
        <v>47</v>
      </c>
      <c r="C17" s="11" t="s">
        <v>11</v>
      </c>
      <c r="D17" s="23">
        <v>2.3</v>
      </c>
      <c r="E17" s="23">
        <v>5</v>
      </c>
      <c r="F17" s="50">
        <v>4.6</v>
      </c>
      <c r="G17" s="46">
        <f t="shared" si="0"/>
        <v>19.2</v>
      </c>
      <c r="H17" s="34"/>
    </row>
    <row r="18" spans="1:8" ht="24" customHeight="1">
      <c r="A18" s="34">
        <v>11</v>
      </c>
      <c r="B18" s="10" t="s">
        <v>19</v>
      </c>
      <c r="C18" s="11"/>
      <c r="D18" s="23">
        <v>1.3</v>
      </c>
      <c r="E18" s="23">
        <v>2</v>
      </c>
      <c r="F18" s="50">
        <v>3</v>
      </c>
      <c r="G18" s="46">
        <f t="shared" si="0"/>
        <v>9.6</v>
      </c>
      <c r="H18" s="34"/>
    </row>
    <row r="19" spans="1:8" ht="24" customHeight="1">
      <c r="A19" s="34">
        <v>12</v>
      </c>
      <c r="B19" s="10" t="s">
        <v>48</v>
      </c>
      <c r="C19" s="11"/>
      <c r="D19" s="23">
        <v>1.3</v>
      </c>
      <c r="E19" s="23">
        <v>3</v>
      </c>
      <c r="F19" s="50">
        <v>2.4</v>
      </c>
      <c r="G19" s="46">
        <f t="shared" si="0"/>
        <v>11</v>
      </c>
      <c r="H19" s="34"/>
    </row>
    <row r="20" spans="1:8" ht="24" customHeight="1">
      <c r="A20" s="34">
        <v>13</v>
      </c>
      <c r="B20" s="10" t="s">
        <v>20</v>
      </c>
      <c r="C20" s="11" t="s">
        <v>11</v>
      </c>
      <c r="D20" s="23">
        <v>2.3</v>
      </c>
      <c r="E20" s="23">
        <v>4.25</v>
      </c>
      <c r="F20" s="50">
        <v>3.8</v>
      </c>
      <c r="G20" s="46">
        <f t="shared" si="0"/>
        <v>16.9</v>
      </c>
      <c r="H20" s="34"/>
    </row>
    <row r="21" spans="1:8" ht="24" customHeight="1">
      <c r="A21" s="34">
        <v>14</v>
      </c>
      <c r="B21" s="10" t="s">
        <v>49</v>
      </c>
      <c r="C21" s="11" t="s">
        <v>11</v>
      </c>
      <c r="D21" s="23">
        <v>3.3</v>
      </c>
      <c r="E21" s="23">
        <v>5.25</v>
      </c>
      <c r="F21" s="50">
        <v>3.2</v>
      </c>
      <c r="G21" s="46">
        <f t="shared" si="0"/>
        <v>20.299999999999997</v>
      </c>
      <c r="H21" s="34"/>
    </row>
    <row r="22" spans="1:8" ht="24" customHeight="1">
      <c r="A22" s="34">
        <v>15</v>
      </c>
      <c r="B22" s="10" t="s">
        <v>50</v>
      </c>
      <c r="C22" s="11" t="s">
        <v>11</v>
      </c>
      <c r="D22" s="23">
        <v>3.3</v>
      </c>
      <c r="E22" s="23">
        <v>6.5</v>
      </c>
      <c r="F22" s="50">
        <v>3.5</v>
      </c>
      <c r="G22" s="46">
        <f t="shared" si="0"/>
        <v>23.1</v>
      </c>
      <c r="H22" s="34"/>
    </row>
    <row r="23" spans="1:8" ht="24" customHeight="1">
      <c r="A23" s="34">
        <v>16</v>
      </c>
      <c r="B23" s="10" t="s">
        <v>51</v>
      </c>
      <c r="C23" s="11" t="s">
        <v>11</v>
      </c>
      <c r="D23" s="23">
        <v>4</v>
      </c>
      <c r="E23" s="23">
        <v>6</v>
      </c>
      <c r="F23" s="50">
        <v>4.7</v>
      </c>
      <c r="G23" s="46">
        <f t="shared" si="0"/>
        <v>24.7</v>
      </c>
      <c r="H23" s="34"/>
    </row>
    <row r="24" spans="1:8" ht="19.5" customHeight="1">
      <c r="A24" s="39"/>
      <c r="B24" s="40"/>
      <c r="C24" s="41"/>
      <c r="D24" s="42"/>
      <c r="E24" s="42"/>
      <c r="F24" s="37"/>
      <c r="G24" s="47"/>
      <c r="H24" s="39"/>
    </row>
    <row r="25" spans="1:8" ht="19.5" customHeight="1">
      <c r="A25" s="39"/>
      <c r="B25" s="40"/>
      <c r="C25" s="41"/>
      <c r="D25" s="42"/>
      <c r="E25" s="42"/>
      <c r="F25" s="37"/>
      <c r="G25" s="47"/>
      <c r="H25" s="39"/>
    </row>
    <row r="26" spans="1:8" ht="19.5" customHeight="1">
      <c r="A26" s="39"/>
      <c r="B26" s="40"/>
      <c r="C26" s="41"/>
      <c r="D26" s="42"/>
      <c r="E26" s="42"/>
      <c r="F26" s="37"/>
      <c r="G26" s="47"/>
      <c r="H26" s="39"/>
    </row>
    <row r="27" spans="1:8" ht="19.5" customHeight="1">
      <c r="A27" s="39"/>
      <c r="B27" s="40"/>
      <c r="C27" s="41"/>
      <c r="D27" s="42"/>
      <c r="E27" s="42"/>
      <c r="F27" s="37"/>
      <c r="G27" s="47"/>
      <c r="H27" s="39"/>
    </row>
    <row r="28" spans="1:8" ht="19.5" customHeight="1">
      <c r="A28" s="39"/>
      <c r="B28" s="40"/>
      <c r="C28" s="41"/>
      <c r="D28" s="42"/>
      <c r="E28" s="42"/>
      <c r="F28" s="37"/>
      <c r="G28" s="47"/>
      <c r="H28" s="39"/>
    </row>
    <row r="29" spans="1:8" ht="19.5" customHeight="1">
      <c r="A29" s="39"/>
      <c r="B29" s="40"/>
      <c r="C29" s="41"/>
      <c r="D29" s="42"/>
      <c r="E29" s="42"/>
      <c r="F29" s="37"/>
      <c r="G29" s="47"/>
      <c r="H29" s="39"/>
    </row>
    <row r="30" spans="1:8" ht="19.5" customHeight="1">
      <c r="A30" s="39"/>
      <c r="B30" s="40"/>
      <c r="C30" s="41"/>
      <c r="D30" s="42"/>
      <c r="E30" s="42"/>
      <c r="F30" s="37"/>
      <c r="G30" s="47"/>
      <c r="H30" s="39"/>
    </row>
    <row r="31" spans="1:8" ht="19.5" customHeight="1">
      <c r="A31" s="39"/>
      <c r="B31" s="40"/>
      <c r="C31" s="41"/>
      <c r="D31" s="42"/>
      <c r="E31" s="42"/>
      <c r="F31" s="37"/>
      <c r="G31" s="47"/>
      <c r="H31" s="39"/>
    </row>
    <row r="32" spans="1:8" ht="19.5" customHeight="1">
      <c r="A32" s="39"/>
      <c r="B32" s="40"/>
      <c r="C32" s="41"/>
      <c r="D32" s="42"/>
      <c r="E32" s="42"/>
      <c r="F32" s="37"/>
      <c r="G32" s="47"/>
      <c r="H32" s="39"/>
    </row>
    <row r="33" spans="1:8" ht="19.5" customHeight="1">
      <c r="A33" s="39"/>
      <c r="B33" s="40"/>
      <c r="C33" s="41"/>
      <c r="D33" s="42"/>
      <c r="E33" s="42"/>
      <c r="F33" s="37"/>
      <c r="G33" s="47"/>
      <c r="H33" s="39"/>
    </row>
    <row r="34" spans="1:8" ht="19.5" customHeight="1">
      <c r="A34" s="39"/>
      <c r="B34" s="40"/>
      <c r="C34" s="41"/>
      <c r="D34" s="42"/>
      <c r="E34" s="42"/>
      <c r="F34" s="37"/>
      <c r="G34" s="47"/>
      <c r="H34" s="39"/>
    </row>
    <row r="35" spans="1:26" ht="24" customHeight="1">
      <c r="A35" s="38" t="s">
        <v>0</v>
      </c>
      <c r="B35" s="38"/>
      <c r="C35" s="38"/>
      <c r="D35" s="38"/>
      <c r="E35" s="38"/>
      <c r="F35" s="38"/>
      <c r="G35" s="44"/>
      <c r="H35" s="38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4" customHeight="1">
      <c r="A36" s="102" t="s">
        <v>77</v>
      </c>
      <c r="B36" s="103"/>
      <c r="C36" s="103"/>
      <c r="D36" s="103"/>
      <c r="E36" s="103"/>
      <c r="F36" s="103"/>
      <c r="G36" s="103"/>
      <c r="H36" s="103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4" customHeight="1">
      <c r="A37" s="104" t="s">
        <v>72</v>
      </c>
      <c r="B37" s="104"/>
      <c r="C37" s="104"/>
      <c r="D37" s="104"/>
      <c r="E37" s="104"/>
      <c r="F37" s="104"/>
      <c r="G37" s="104"/>
      <c r="H37" s="104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8" ht="24" customHeight="1">
      <c r="A38" s="83" t="s">
        <v>75</v>
      </c>
      <c r="B38" s="83"/>
      <c r="C38" s="83"/>
      <c r="D38" s="83"/>
      <c r="E38" s="83"/>
      <c r="F38" s="83"/>
      <c r="G38" s="83"/>
      <c r="H38" s="83"/>
    </row>
    <row r="39" spans="1:8" ht="24" customHeight="1">
      <c r="A39" s="84" t="s">
        <v>2</v>
      </c>
      <c r="B39" s="84" t="s">
        <v>3</v>
      </c>
      <c r="C39" s="84" t="s">
        <v>4</v>
      </c>
      <c r="D39" s="84" t="s">
        <v>5</v>
      </c>
      <c r="E39" s="105"/>
      <c r="F39" s="105"/>
      <c r="G39" s="105"/>
      <c r="H39" s="84" t="s">
        <v>6</v>
      </c>
    </row>
    <row r="40" spans="1:8" ht="24" customHeight="1">
      <c r="A40" s="105"/>
      <c r="B40" s="105"/>
      <c r="C40" s="105"/>
      <c r="D40" s="33" t="s">
        <v>7</v>
      </c>
      <c r="E40" s="33" t="s">
        <v>8</v>
      </c>
      <c r="F40" s="33" t="s">
        <v>9</v>
      </c>
      <c r="G40" s="45" t="s">
        <v>10</v>
      </c>
      <c r="H40" s="105"/>
    </row>
    <row r="41" spans="1:8" ht="24" customHeight="1">
      <c r="A41" s="36">
        <v>1</v>
      </c>
      <c r="B41" s="36">
        <v>2</v>
      </c>
      <c r="C41" s="36">
        <v>3</v>
      </c>
      <c r="D41" s="33">
        <v>4</v>
      </c>
      <c r="E41" s="33">
        <v>5</v>
      </c>
      <c r="F41" s="33">
        <v>6</v>
      </c>
      <c r="G41" s="45">
        <v>7</v>
      </c>
      <c r="H41" s="36">
        <v>8</v>
      </c>
    </row>
    <row r="42" spans="1:8" ht="24" customHeight="1">
      <c r="A42" s="34">
        <v>17</v>
      </c>
      <c r="B42" s="10" t="s">
        <v>21</v>
      </c>
      <c r="C42" s="11"/>
      <c r="D42" s="23">
        <v>2.5</v>
      </c>
      <c r="E42" s="23">
        <v>4.75</v>
      </c>
      <c r="F42" s="50">
        <v>3.6</v>
      </c>
      <c r="G42" s="46">
        <f>F42+E42*2+D42*2</f>
        <v>18.1</v>
      </c>
      <c r="H42" s="34"/>
    </row>
    <row r="43" spans="1:8" ht="24" customHeight="1">
      <c r="A43" s="34">
        <v>18</v>
      </c>
      <c r="B43" s="10" t="s">
        <v>22</v>
      </c>
      <c r="C43" s="11" t="s">
        <v>11</v>
      </c>
      <c r="D43" s="23">
        <v>8.3</v>
      </c>
      <c r="E43" s="23">
        <v>6</v>
      </c>
      <c r="F43" s="50">
        <v>7</v>
      </c>
      <c r="G43" s="46">
        <f aca="true" t="shared" si="1" ref="G43:G57">F43+E43*2+D43*2</f>
        <v>35.6</v>
      </c>
      <c r="H43" s="35"/>
    </row>
    <row r="44" spans="1:8" ht="24" customHeight="1">
      <c r="A44" s="34">
        <v>19</v>
      </c>
      <c r="B44" s="10" t="s">
        <v>23</v>
      </c>
      <c r="C44" s="11" t="s">
        <v>11</v>
      </c>
      <c r="D44" s="23">
        <v>4</v>
      </c>
      <c r="E44" s="23">
        <v>7.25</v>
      </c>
      <c r="F44" s="50">
        <v>7</v>
      </c>
      <c r="G44" s="46">
        <f t="shared" si="1"/>
        <v>29.5</v>
      </c>
      <c r="H44" s="35"/>
    </row>
    <row r="45" spans="1:8" ht="24" customHeight="1">
      <c r="A45" s="34">
        <v>20</v>
      </c>
      <c r="B45" s="10" t="s">
        <v>52</v>
      </c>
      <c r="C45" s="11" t="s">
        <v>11</v>
      </c>
      <c r="D45" s="23">
        <v>2.8</v>
      </c>
      <c r="E45" s="23">
        <v>2.25</v>
      </c>
      <c r="F45" s="50">
        <v>5.1</v>
      </c>
      <c r="G45" s="46">
        <f t="shared" si="1"/>
        <v>15.2</v>
      </c>
      <c r="H45" s="35"/>
    </row>
    <row r="46" spans="1:8" ht="24" customHeight="1">
      <c r="A46" s="34">
        <v>21</v>
      </c>
      <c r="B46" s="10" t="s">
        <v>24</v>
      </c>
      <c r="C46" s="11"/>
      <c r="D46" s="23">
        <v>3.3</v>
      </c>
      <c r="E46" s="23">
        <v>5</v>
      </c>
      <c r="F46" s="50">
        <v>4.8</v>
      </c>
      <c r="G46" s="46">
        <f t="shared" si="1"/>
        <v>21.4</v>
      </c>
      <c r="H46" s="35"/>
    </row>
    <row r="47" spans="1:8" ht="24" customHeight="1">
      <c r="A47" s="34">
        <v>22</v>
      </c>
      <c r="B47" s="10" t="s">
        <v>53</v>
      </c>
      <c r="C47" s="11"/>
      <c r="D47" s="23">
        <v>2</v>
      </c>
      <c r="E47" s="23">
        <v>4.5</v>
      </c>
      <c r="F47" s="50">
        <v>2.8</v>
      </c>
      <c r="G47" s="46">
        <f t="shared" si="1"/>
        <v>15.8</v>
      </c>
      <c r="H47" s="35"/>
    </row>
    <row r="48" spans="1:8" ht="24" customHeight="1">
      <c r="A48" s="34">
        <v>23</v>
      </c>
      <c r="B48" s="10" t="s">
        <v>54</v>
      </c>
      <c r="C48" s="11" t="s">
        <v>11</v>
      </c>
      <c r="D48" s="23">
        <v>2.3</v>
      </c>
      <c r="E48" s="23">
        <v>4.5</v>
      </c>
      <c r="F48" s="50">
        <v>2.9</v>
      </c>
      <c r="G48" s="46">
        <f t="shared" si="1"/>
        <v>16.5</v>
      </c>
      <c r="H48" s="35"/>
    </row>
    <row r="49" spans="1:8" ht="24" customHeight="1">
      <c r="A49" s="34">
        <v>24</v>
      </c>
      <c r="B49" s="10" t="s">
        <v>55</v>
      </c>
      <c r="C49" s="11"/>
      <c r="D49" s="23">
        <v>1.5</v>
      </c>
      <c r="E49" s="23">
        <v>3.5</v>
      </c>
      <c r="F49" s="50">
        <v>3.6</v>
      </c>
      <c r="G49" s="46">
        <f t="shared" si="1"/>
        <v>13.6</v>
      </c>
      <c r="H49" s="35"/>
    </row>
    <row r="50" spans="1:8" ht="24" customHeight="1">
      <c r="A50" s="34">
        <v>25</v>
      </c>
      <c r="B50" s="5" t="s">
        <v>56</v>
      </c>
      <c r="C50" s="31"/>
      <c r="D50" s="23">
        <v>3</v>
      </c>
      <c r="E50" s="23">
        <v>5</v>
      </c>
      <c r="F50" s="50">
        <v>3.9</v>
      </c>
      <c r="G50" s="46">
        <f t="shared" si="1"/>
        <v>19.9</v>
      </c>
      <c r="H50" s="4"/>
    </row>
    <row r="51" spans="1:8" ht="24" customHeight="1">
      <c r="A51" s="34">
        <v>26</v>
      </c>
      <c r="B51" s="5" t="s">
        <v>57</v>
      </c>
      <c r="C51" s="31"/>
      <c r="D51" s="23">
        <v>2.5</v>
      </c>
      <c r="E51" s="23">
        <v>2.5</v>
      </c>
      <c r="F51" s="50">
        <v>3.4</v>
      </c>
      <c r="G51" s="46">
        <f t="shared" si="1"/>
        <v>13.4</v>
      </c>
      <c r="H51" s="4"/>
    </row>
    <row r="52" spans="1:8" ht="24" customHeight="1">
      <c r="A52" s="34">
        <v>27</v>
      </c>
      <c r="B52" s="5" t="s">
        <v>25</v>
      </c>
      <c r="C52" s="31" t="s">
        <v>11</v>
      </c>
      <c r="D52" s="23">
        <v>3.8</v>
      </c>
      <c r="E52" s="23">
        <v>3</v>
      </c>
      <c r="F52" s="50">
        <v>4.4</v>
      </c>
      <c r="G52" s="46">
        <f t="shared" si="1"/>
        <v>18</v>
      </c>
      <c r="H52" s="4"/>
    </row>
    <row r="53" spans="1:8" ht="24" customHeight="1">
      <c r="A53" s="34">
        <v>28</v>
      </c>
      <c r="B53" s="5" t="s">
        <v>29</v>
      </c>
      <c r="C53" s="31"/>
      <c r="D53" s="23">
        <v>0</v>
      </c>
      <c r="E53" s="23">
        <v>0.5</v>
      </c>
      <c r="F53" s="50">
        <v>1.8</v>
      </c>
      <c r="G53" s="46">
        <f t="shared" si="1"/>
        <v>2.8</v>
      </c>
      <c r="H53" s="4"/>
    </row>
    <row r="54" spans="1:8" ht="24" customHeight="1">
      <c r="A54" s="34">
        <v>29</v>
      </c>
      <c r="B54" s="5" t="s">
        <v>26</v>
      </c>
      <c r="C54" s="31" t="s">
        <v>11</v>
      </c>
      <c r="D54" s="23">
        <v>3.8</v>
      </c>
      <c r="E54" s="23">
        <v>5</v>
      </c>
      <c r="F54" s="50">
        <v>3</v>
      </c>
      <c r="G54" s="46">
        <f t="shared" si="1"/>
        <v>20.6</v>
      </c>
      <c r="H54" s="4"/>
    </row>
    <row r="55" spans="1:8" ht="24" customHeight="1">
      <c r="A55" s="34">
        <v>30</v>
      </c>
      <c r="B55" s="5" t="s">
        <v>27</v>
      </c>
      <c r="C55" s="31"/>
      <c r="D55" s="23">
        <v>0.3</v>
      </c>
      <c r="E55" s="23">
        <v>1.5</v>
      </c>
      <c r="F55" s="50">
        <v>2.2</v>
      </c>
      <c r="G55" s="46">
        <f t="shared" si="1"/>
        <v>5.8</v>
      </c>
      <c r="H55" s="4"/>
    </row>
    <row r="56" spans="1:8" ht="24" customHeight="1">
      <c r="A56" s="34">
        <v>31</v>
      </c>
      <c r="B56" s="5" t="s">
        <v>58</v>
      </c>
      <c r="C56" s="31"/>
      <c r="D56" s="23">
        <v>2</v>
      </c>
      <c r="E56" s="23">
        <v>4.5</v>
      </c>
      <c r="F56" s="50">
        <v>2.2</v>
      </c>
      <c r="G56" s="46">
        <f t="shared" si="1"/>
        <v>15.2</v>
      </c>
      <c r="H56" s="4"/>
    </row>
    <row r="57" spans="1:8" ht="24" customHeight="1">
      <c r="A57" s="34">
        <v>32</v>
      </c>
      <c r="B57" s="5" t="s">
        <v>28</v>
      </c>
      <c r="C57" s="31" t="s">
        <v>11</v>
      </c>
      <c r="D57" s="23">
        <v>3</v>
      </c>
      <c r="E57" s="23">
        <v>5.75</v>
      </c>
      <c r="F57" s="50">
        <v>5</v>
      </c>
      <c r="G57" s="46">
        <f t="shared" si="1"/>
        <v>22.5</v>
      </c>
      <c r="H57" s="4"/>
    </row>
    <row r="58" spans="1:8" ht="24" customHeight="1">
      <c r="A58" s="39"/>
      <c r="B58" s="40"/>
      <c r="C58" s="41"/>
      <c r="D58" s="42"/>
      <c r="E58" s="42"/>
      <c r="F58" s="37"/>
      <c r="G58" s="47"/>
      <c r="H58" s="39"/>
    </row>
    <row r="59" spans="1:8" ht="24" customHeight="1">
      <c r="A59" s="39"/>
      <c r="B59" s="40"/>
      <c r="C59" s="41"/>
      <c r="D59" s="42"/>
      <c r="E59" s="42"/>
      <c r="F59" s="37"/>
      <c r="G59" s="47"/>
      <c r="H59" s="39"/>
    </row>
    <row r="60" spans="1:8" ht="24" customHeight="1">
      <c r="A60" s="39"/>
      <c r="B60" s="40"/>
      <c r="C60" s="41"/>
      <c r="D60" s="42"/>
      <c r="E60" s="42"/>
      <c r="F60" s="37"/>
      <c r="G60" s="47"/>
      <c r="H60" s="39"/>
    </row>
    <row r="61" spans="1:8" ht="24" customHeight="1">
      <c r="A61" s="39"/>
      <c r="B61" s="40"/>
      <c r="C61" s="41"/>
      <c r="D61" s="42"/>
      <c r="E61" s="42"/>
      <c r="F61" s="37"/>
      <c r="G61" s="47"/>
      <c r="H61" s="39"/>
    </row>
    <row r="62" spans="1:8" ht="24" customHeight="1">
      <c r="A62" s="39"/>
      <c r="B62" s="40"/>
      <c r="C62" s="41"/>
      <c r="D62" s="42"/>
      <c r="E62" s="42"/>
      <c r="F62" s="37"/>
      <c r="G62" s="47"/>
      <c r="H62" s="39"/>
    </row>
    <row r="63" spans="1:8" ht="24" customHeight="1">
      <c r="A63" s="39"/>
      <c r="B63" s="40"/>
      <c r="C63" s="41"/>
      <c r="D63" s="42"/>
      <c r="E63" s="42"/>
      <c r="F63" s="37"/>
      <c r="G63" s="47"/>
      <c r="H63" s="39"/>
    </row>
    <row r="64" spans="1:8" ht="24" customHeight="1">
      <c r="A64" s="39"/>
      <c r="B64" s="40"/>
      <c r="C64" s="41"/>
      <c r="D64" s="42"/>
      <c r="E64" s="42"/>
      <c r="F64" s="37"/>
      <c r="G64" s="47"/>
      <c r="H64" s="39"/>
    </row>
    <row r="65" spans="1:8" ht="24" customHeight="1">
      <c r="A65" s="39"/>
      <c r="B65" s="40"/>
      <c r="C65" s="41"/>
      <c r="D65" s="42"/>
      <c r="E65" s="42"/>
      <c r="F65" s="37"/>
      <c r="G65" s="47"/>
      <c r="H65" s="39"/>
    </row>
    <row r="66" spans="1:8" ht="19.5" customHeight="1">
      <c r="A66" s="39"/>
      <c r="B66" s="40"/>
      <c r="C66" s="41"/>
      <c r="D66" s="42"/>
      <c r="E66" s="42"/>
      <c r="F66" s="37"/>
      <c r="G66" s="47"/>
      <c r="H66" s="39"/>
    </row>
    <row r="67" spans="1:26" ht="24" customHeight="1">
      <c r="A67" s="38" t="s">
        <v>0</v>
      </c>
      <c r="B67" s="38"/>
      <c r="C67" s="38"/>
      <c r="D67" s="38"/>
      <c r="E67" s="38"/>
      <c r="F67" s="38"/>
      <c r="G67" s="44"/>
      <c r="H67" s="38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4" customHeight="1">
      <c r="A68" s="102" t="s">
        <v>77</v>
      </c>
      <c r="B68" s="103"/>
      <c r="C68" s="103"/>
      <c r="D68" s="103"/>
      <c r="E68" s="103"/>
      <c r="F68" s="103"/>
      <c r="G68" s="103"/>
      <c r="H68" s="103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24" customHeight="1">
      <c r="A69" s="104" t="s">
        <v>72</v>
      </c>
      <c r="B69" s="104"/>
      <c r="C69" s="104"/>
      <c r="D69" s="104"/>
      <c r="E69" s="104"/>
      <c r="F69" s="104"/>
      <c r="G69" s="104"/>
      <c r="H69" s="104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8" ht="24" customHeight="1">
      <c r="A70" s="83" t="s">
        <v>76</v>
      </c>
      <c r="B70" s="83"/>
      <c r="C70" s="83"/>
      <c r="D70" s="83"/>
      <c r="E70" s="83"/>
      <c r="F70" s="83"/>
      <c r="G70" s="83"/>
      <c r="H70" s="83"/>
    </row>
    <row r="71" spans="1:8" ht="24" customHeight="1">
      <c r="A71" s="84" t="s">
        <v>2</v>
      </c>
      <c r="B71" s="84" t="s">
        <v>3</v>
      </c>
      <c r="C71" s="84" t="s">
        <v>4</v>
      </c>
      <c r="D71" s="84" t="s">
        <v>5</v>
      </c>
      <c r="E71" s="105"/>
      <c r="F71" s="105"/>
      <c r="G71" s="105"/>
      <c r="H71" s="84" t="s">
        <v>6</v>
      </c>
    </row>
    <row r="72" spans="1:8" ht="24" customHeight="1">
      <c r="A72" s="105"/>
      <c r="B72" s="105"/>
      <c r="C72" s="105"/>
      <c r="D72" s="33" t="s">
        <v>7</v>
      </c>
      <c r="E72" s="33" t="s">
        <v>8</v>
      </c>
      <c r="F72" s="33" t="s">
        <v>9</v>
      </c>
      <c r="G72" s="45" t="s">
        <v>10</v>
      </c>
      <c r="H72" s="105"/>
    </row>
    <row r="73" spans="1:8" ht="24" customHeight="1">
      <c r="A73" s="36">
        <v>1</v>
      </c>
      <c r="B73" s="36">
        <v>2</v>
      </c>
      <c r="C73" s="36">
        <v>3</v>
      </c>
      <c r="D73" s="43">
        <v>4</v>
      </c>
      <c r="E73" s="33">
        <v>5</v>
      </c>
      <c r="F73" s="33">
        <v>6</v>
      </c>
      <c r="G73" s="45">
        <v>7</v>
      </c>
      <c r="H73" s="36">
        <v>8</v>
      </c>
    </row>
    <row r="74" spans="1:8" ht="24" customHeight="1">
      <c r="A74" s="34">
        <v>33</v>
      </c>
      <c r="B74" s="5" t="s">
        <v>59</v>
      </c>
      <c r="C74" s="31"/>
      <c r="D74" s="23">
        <v>1.8</v>
      </c>
      <c r="E74" s="23">
        <v>1</v>
      </c>
      <c r="F74" s="50">
        <v>3.2</v>
      </c>
      <c r="G74" s="48">
        <f>F74+E74*2+D74*2</f>
        <v>8.8</v>
      </c>
      <c r="H74" s="4"/>
    </row>
    <row r="75" spans="1:8" ht="24" customHeight="1">
      <c r="A75" s="34">
        <v>34</v>
      </c>
      <c r="B75" s="5" t="s">
        <v>60</v>
      </c>
      <c r="C75" s="31"/>
      <c r="D75" s="23">
        <v>1</v>
      </c>
      <c r="E75" s="23">
        <v>1.5</v>
      </c>
      <c r="F75" s="50">
        <v>2.8</v>
      </c>
      <c r="G75" s="48">
        <f aca="true" t="shared" si="2" ref="G75:G88">F75+E75*2+D75*2</f>
        <v>7.8</v>
      </c>
      <c r="H75" s="4"/>
    </row>
    <row r="76" spans="1:8" ht="24" customHeight="1">
      <c r="A76" s="34">
        <v>35</v>
      </c>
      <c r="B76" s="5" t="s">
        <v>61</v>
      </c>
      <c r="C76" s="31" t="s">
        <v>11</v>
      </c>
      <c r="D76" s="25">
        <v>1.3</v>
      </c>
      <c r="E76" s="25">
        <v>2.5</v>
      </c>
      <c r="F76" s="51">
        <v>3.2</v>
      </c>
      <c r="G76" s="48">
        <f t="shared" si="2"/>
        <v>10.799999999999999</v>
      </c>
      <c r="H76" s="4"/>
    </row>
    <row r="77" spans="1:8" ht="24" customHeight="1">
      <c r="A77" s="34">
        <v>36</v>
      </c>
      <c r="B77" s="5" t="s">
        <v>62</v>
      </c>
      <c r="C77" s="31" t="s">
        <v>11</v>
      </c>
      <c r="D77" s="23">
        <v>3.3</v>
      </c>
      <c r="E77" s="23">
        <v>6</v>
      </c>
      <c r="F77" s="50">
        <v>4.4</v>
      </c>
      <c r="G77" s="48">
        <f t="shared" si="2"/>
        <v>23</v>
      </c>
      <c r="H77" s="4"/>
    </row>
    <row r="78" spans="1:8" ht="24" customHeight="1">
      <c r="A78" s="34">
        <v>37</v>
      </c>
      <c r="B78" s="5" t="s">
        <v>31</v>
      </c>
      <c r="C78" s="31"/>
      <c r="D78" s="23">
        <v>4.3</v>
      </c>
      <c r="E78" s="23">
        <v>2</v>
      </c>
      <c r="F78" s="50">
        <v>4.2</v>
      </c>
      <c r="G78" s="48">
        <f t="shared" si="2"/>
        <v>16.799999999999997</v>
      </c>
      <c r="H78" s="4"/>
    </row>
    <row r="79" spans="1:8" ht="24" customHeight="1">
      <c r="A79" s="34">
        <v>38</v>
      </c>
      <c r="B79" s="5" t="s">
        <v>13</v>
      </c>
      <c r="C79" s="31"/>
      <c r="D79" s="23">
        <v>5.8</v>
      </c>
      <c r="E79" s="23">
        <v>2.25</v>
      </c>
      <c r="F79" s="50">
        <v>4.4</v>
      </c>
      <c r="G79" s="48">
        <f t="shared" si="2"/>
        <v>20.5</v>
      </c>
      <c r="H79" s="4"/>
    </row>
    <row r="80" spans="1:8" ht="24" customHeight="1">
      <c r="A80" s="34">
        <v>39</v>
      </c>
      <c r="B80" s="5" t="s">
        <v>32</v>
      </c>
      <c r="C80" s="31" t="s">
        <v>11</v>
      </c>
      <c r="D80" s="23">
        <v>5.5</v>
      </c>
      <c r="E80" s="23">
        <v>4.25</v>
      </c>
      <c r="F80" s="50">
        <v>4.6</v>
      </c>
      <c r="G80" s="48">
        <f t="shared" si="2"/>
        <v>24.1</v>
      </c>
      <c r="H80" s="4"/>
    </row>
    <row r="81" spans="1:8" ht="24" customHeight="1">
      <c r="A81" s="34">
        <v>40</v>
      </c>
      <c r="B81" s="5" t="s">
        <v>33</v>
      </c>
      <c r="C81" s="31"/>
      <c r="D81" s="23">
        <v>1</v>
      </c>
      <c r="E81" s="23">
        <v>2</v>
      </c>
      <c r="F81" s="50">
        <v>3</v>
      </c>
      <c r="G81" s="48">
        <f t="shared" si="2"/>
        <v>9</v>
      </c>
      <c r="H81" s="4"/>
    </row>
    <row r="82" spans="1:8" ht="24" customHeight="1">
      <c r="A82" s="34">
        <v>41</v>
      </c>
      <c r="B82" s="5" t="s">
        <v>34</v>
      </c>
      <c r="C82" s="31"/>
      <c r="D82" s="23">
        <v>3.8</v>
      </c>
      <c r="E82" s="23">
        <v>2.5</v>
      </c>
      <c r="F82" s="50">
        <v>3.4</v>
      </c>
      <c r="G82" s="48">
        <f t="shared" si="2"/>
        <v>16</v>
      </c>
      <c r="H82" s="4"/>
    </row>
    <row r="83" spans="1:8" ht="24" customHeight="1">
      <c r="A83" s="34">
        <v>42</v>
      </c>
      <c r="B83" s="5" t="s">
        <v>35</v>
      </c>
      <c r="C83" s="31"/>
      <c r="D83" s="23">
        <v>5.8</v>
      </c>
      <c r="E83" s="23">
        <v>5.75</v>
      </c>
      <c r="F83" s="50">
        <v>6.2</v>
      </c>
      <c r="G83" s="48">
        <f t="shared" si="2"/>
        <v>29.299999999999997</v>
      </c>
      <c r="H83" s="6"/>
    </row>
    <row r="84" spans="1:8" ht="24" customHeight="1">
      <c r="A84" s="34">
        <v>43</v>
      </c>
      <c r="B84" s="5" t="s">
        <v>36</v>
      </c>
      <c r="C84" s="31"/>
      <c r="D84" s="25">
        <v>1</v>
      </c>
      <c r="E84" s="25">
        <v>2.5</v>
      </c>
      <c r="F84" s="51">
        <v>3.2</v>
      </c>
      <c r="G84" s="48">
        <f t="shared" si="2"/>
        <v>10.2</v>
      </c>
      <c r="H84" s="6"/>
    </row>
    <row r="85" spans="1:8" ht="24" customHeight="1">
      <c r="A85" s="34">
        <v>44</v>
      </c>
      <c r="B85" s="5" t="s">
        <v>37</v>
      </c>
      <c r="C85" s="31"/>
      <c r="D85" s="23">
        <v>5.3</v>
      </c>
      <c r="E85" s="23">
        <v>5</v>
      </c>
      <c r="F85" s="50">
        <v>4</v>
      </c>
      <c r="G85" s="48">
        <f t="shared" si="2"/>
        <v>24.6</v>
      </c>
      <c r="H85" s="6"/>
    </row>
    <row r="86" spans="1:8" ht="24" customHeight="1">
      <c r="A86" s="34">
        <v>45</v>
      </c>
      <c r="B86" s="5" t="s">
        <v>63</v>
      </c>
      <c r="C86" s="31"/>
      <c r="D86" s="23">
        <v>4.5</v>
      </c>
      <c r="E86" s="23">
        <v>5</v>
      </c>
      <c r="F86" s="50">
        <v>4.6</v>
      </c>
      <c r="G86" s="48">
        <f t="shared" si="2"/>
        <v>23.6</v>
      </c>
      <c r="H86" s="6"/>
    </row>
    <row r="87" spans="1:8" ht="24" customHeight="1">
      <c r="A87" s="34">
        <v>46</v>
      </c>
      <c r="B87" s="5" t="s">
        <v>38</v>
      </c>
      <c r="C87" s="31" t="s">
        <v>11</v>
      </c>
      <c r="D87" s="23">
        <v>4.3</v>
      </c>
      <c r="E87" s="23">
        <v>2.5</v>
      </c>
      <c r="F87" s="50">
        <v>3.8</v>
      </c>
      <c r="G87" s="48">
        <f t="shared" si="2"/>
        <v>17.4</v>
      </c>
      <c r="H87" s="6"/>
    </row>
    <row r="88" spans="1:8" ht="24" customHeight="1">
      <c r="A88" s="34">
        <v>47</v>
      </c>
      <c r="B88" s="5" t="s">
        <v>39</v>
      </c>
      <c r="C88" s="31" t="s">
        <v>11</v>
      </c>
      <c r="D88" s="23">
        <v>2.5</v>
      </c>
      <c r="E88" s="23">
        <v>2</v>
      </c>
      <c r="F88" s="50">
        <v>4</v>
      </c>
      <c r="G88" s="48">
        <f t="shared" si="2"/>
        <v>13</v>
      </c>
      <c r="H88" s="6"/>
    </row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</sheetData>
  <mergeCells count="24">
    <mergeCell ref="A68:H68"/>
    <mergeCell ref="A69:H69"/>
    <mergeCell ref="A70:H70"/>
    <mergeCell ref="A71:A72"/>
    <mergeCell ref="B71:B72"/>
    <mergeCell ref="C71:C72"/>
    <mergeCell ref="D71:G71"/>
    <mergeCell ref="H71:H72"/>
    <mergeCell ref="A2:H2"/>
    <mergeCell ref="A5:A6"/>
    <mergeCell ref="B5:B6"/>
    <mergeCell ref="C5:C6"/>
    <mergeCell ref="D5:G5"/>
    <mergeCell ref="H5:H6"/>
    <mergeCell ref="A3:H3"/>
    <mergeCell ref="A4:H4"/>
    <mergeCell ref="A36:H36"/>
    <mergeCell ref="A37:H37"/>
    <mergeCell ref="A38:H38"/>
    <mergeCell ref="A39:A40"/>
    <mergeCell ref="B39:B40"/>
    <mergeCell ref="C39:C40"/>
    <mergeCell ref="D39:G39"/>
    <mergeCell ref="H39:H40"/>
  </mergeCells>
  <conditionalFormatting sqref="B82 B42">
    <cfRule type="expression" priority="1" dxfId="0" stopIfTrue="1">
      <formula>$A$45&lt;&gt;""</formula>
    </cfRule>
  </conditionalFormatting>
  <conditionalFormatting sqref="B80:B81 B21:B34">
    <cfRule type="expression" priority="2" dxfId="0" stopIfTrue="1">
      <formula>#REF!&lt;&gt;""</formula>
    </cfRule>
  </conditionalFormatting>
  <conditionalFormatting sqref="B78 B19">
    <cfRule type="expression" priority="3" dxfId="0" stopIfTrue="1">
      <formula>$A$47&lt;&gt;""</formula>
    </cfRule>
  </conditionalFormatting>
  <conditionalFormatting sqref="B79 B20">
    <cfRule type="expression" priority="4" dxfId="0" stopIfTrue="1">
      <formula>$A$48&lt;&gt;""</formula>
    </cfRule>
  </conditionalFormatting>
  <conditionalFormatting sqref="B76 B17">
    <cfRule type="expression" priority="5" dxfId="0" stopIfTrue="1">
      <formula>$A$23&lt;&gt;""</formula>
    </cfRule>
  </conditionalFormatting>
  <conditionalFormatting sqref="B88 B74 B16:C16 B44">
    <cfRule type="expression" priority="6" dxfId="0" stopIfTrue="1">
      <formula>$A$20&lt;&gt;""</formula>
    </cfRule>
  </conditionalFormatting>
  <conditionalFormatting sqref="C88 B85:C85 C80:C84 C78 B51:C51 C54:C55 C42:C44 C14:C15 B45:C45 C46:C49 B9:C9 C10:C12 C17:C34 C57:C66">
    <cfRule type="expression" priority="7" dxfId="0" stopIfTrue="1">
      <formula>$A$10&lt;&gt;""</formula>
    </cfRule>
  </conditionalFormatting>
  <conditionalFormatting sqref="B83 C74:C77 C79 C86:C87 B50:C50 C52:C53 C56 B43 B8:C8">
    <cfRule type="expression" priority="8" dxfId="0" stopIfTrue="1">
      <formula>$A$6&lt;&gt;""</formula>
    </cfRule>
  </conditionalFormatting>
  <conditionalFormatting sqref="B77 B48 B15 B57:B66">
    <cfRule type="expression" priority="9" dxfId="0" stopIfTrue="1">
      <formula>$A$19&lt;&gt;""</formula>
    </cfRule>
  </conditionalFormatting>
  <conditionalFormatting sqref="B84 B75 B49">
    <cfRule type="expression" priority="10" dxfId="0" stopIfTrue="1">
      <formula>$A$21&lt;&gt;""</formula>
    </cfRule>
  </conditionalFormatting>
  <conditionalFormatting sqref="B86 B54">
    <cfRule type="expression" priority="11" dxfId="0" stopIfTrue="1">
      <formula>$A$13&lt;&gt;""</formula>
    </cfRule>
  </conditionalFormatting>
  <conditionalFormatting sqref="B87">
    <cfRule type="expression" priority="12" dxfId="0" stopIfTrue="1">
      <formula>$A$17&lt;&gt;""</formula>
    </cfRule>
  </conditionalFormatting>
  <conditionalFormatting sqref="B55 B13:C13">
    <cfRule type="expression" priority="13" dxfId="0" stopIfTrue="1">
      <formula>$A$15&lt;&gt;""</formula>
    </cfRule>
  </conditionalFormatting>
  <conditionalFormatting sqref="B53 B11 B46">
    <cfRule type="expression" priority="14" dxfId="0" stopIfTrue="1">
      <formula>$A$12&lt;&gt;""</formula>
    </cfRule>
  </conditionalFormatting>
  <conditionalFormatting sqref="B56 B47">
    <cfRule type="expression" priority="15" dxfId="0" stopIfTrue="1">
      <formula>$A$16&lt;&gt;""</formula>
    </cfRule>
  </conditionalFormatting>
  <conditionalFormatting sqref="B52 B10">
    <cfRule type="expression" priority="16" dxfId="0" stopIfTrue="1">
      <formula>$A$8&lt;&gt;""</formula>
    </cfRule>
  </conditionalFormatting>
  <conditionalFormatting sqref="B14 B18">
    <cfRule type="expression" priority="17" dxfId="0" stopIfTrue="1">
      <formula>$A$18&lt;&gt;""</formula>
    </cfRule>
  </conditionalFormatting>
  <conditionalFormatting sqref="B12">
    <cfRule type="expression" priority="18" dxfId="0" stopIfTrue="1">
      <formula>$A$14&lt;&gt;""</formula>
    </cfRule>
  </conditionalFormatting>
  <printOptions/>
  <pageMargins left="0.75" right="0.52" top="0.68" bottom="0.67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56"/>
  <sheetViews>
    <sheetView workbookViewId="0" topLeftCell="A17">
      <selection activeCell="F63" sqref="F63"/>
    </sheetView>
  </sheetViews>
  <sheetFormatPr defaultColWidth="9.00390625" defaultRowHeight="15.75"/>
  <cols>
    <col min="1" max="1" width="6.125" style="0" customWidth="1"/>
    <col min="2" max="2" width="26.00390625" style="0" customWidth="1"/>
    <col min="3" max="3" width="7.875" style="0" customWidth="1"/>
    <col min="4" max="6" width="8.625" style="0" customWidth="1"/>
    <col min="7" max="7" width="8.625" style="49" customWidth="1"/>
  </cols>
  <sheetData>
    <row r="1" spans="1:26" ht="24" customHeight="1">
      <c r="A1" s="38" t="s">
        <v>0</v>
      </c>
      <c r="B1" s="38"/>
      <c r="C1" s="38"/>
      <c r="D1" s="38"/>
      <c r="E1" s="38"/>
      <c r="F1" s="38"/>
      <c r="G1" s="44"/>
      <c r="H1" s="38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4" customHeight="1">
      <c r="A2" s="102" t="s">
        <v>73</v>
      </c>
      <c r="B2" s="103"/>
      <c r="C2" s="103"/>
      <c r="D2" s="103"/>
      <c r="E2" s="103"/>
      <c r="F2" s="103"/>
      <c r="G2" s="103"/>
      <c r="H2" s="103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4" customHeight="1">
      <c r="A3" s="104" t="s">
        <v>72</v>
      </c>
      <c r="B3" s="104"/>
      <c r="C3" s="104"/>
      <c r="D3" s="104"/>
      <c r="E3" s="104"/>
      <c r="F3" s="104"/>
      <c r="G3" s="104"/>
      <c r="H3" s="104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8" ht="24" customHeight="1">
      <c r="A4" s="84" t="s">
        <v>2</v>
      </c>
      <c r="B4" s="84" t="s">
        <v>3</v>
      </c>
      <c r="C4" s="84" t="s">
        <v>4</v>
      </c>
      <c r="D4" s="84" t="s">
        <v>5</v>
      </c>
      <c r="E4" s="110"/>
      <c r="F4" s="110"/>
      <c r="G4" s="110"/>
      <c r="H4" s="84" t="s">
        <v>6</v>
      </c>
    </row>
    <row r="5" spans="1:8" ht="24" customHeight="1">
      <c r="A5" s="110"/>
      <c r="B5" s="110"/>
      <c r="C5" s="110"/>
      <c r="D5" s="33" t="s">
        <v>7</v>
      </c>
      <c r="E5" s="33" t="s">
        <v>8</v>
      </c>
      <c r="F5" s="33" t="s">
        <v>9</v>
      </c>
      <c r="G5" s="45" t="s">
        <v>10</v>
      </c>
      <c r="H5" s="110"/>
    </row>
    <row r="6" spans="1:8" ht="24" customHeight="1">
      <c r="A6" s="52">
        <v>1</v>
      </c>
      <c r="B6" s="52">
        <v>2</v>
      </c>
      <c r="C6" s="52">
        <v>3</v>
      </c>
      <c r="D6" s="33">
        <v>4</v>
      </c>
      <c r="E6" s="33">
        <v>5</v>
      </c>
      <c r="F6" s="33">
        <v>6</v>
      </c>
      <c r="G6" s="45">
        <v>7</v>
      </c>
      <c r="H6" s="52">
        <v>8</v>
      </c>
    </row>
    <row r="7" spans="1:8" ht="24" customHeight="1">
      <c r="A7" s="34">
        <v>1</v>
      </c>
      <c r="B7" s="10" t="s">
        <v>41</v>
      </c>
      <c r="C7" s="11" t="s">
        <v>11</v>
      </c>
      <c r="D7" s="23">
        <v>6</v>
      </c>
      <c r="E7" s="23">
        <v>5.75</v>
      </c>
      <c r="F7" s="50">
        <v>9.1</v>
      </c>
      <c r="G7" s="46">
        <f aca="true" t="shared" si="0" ref="G7:G22">F7+E7*2+D7*2</f>
        <v>32.6</v>
      </c>
      <c r="H7" s="34"/>
    </row>
    <row r="8" spans="1:8" ht="24" customHeight="1">
      <c r="A8" s="34">
        <v>2</v>
      </c>
      <c r="B8" s="10" t="s">
        <v>12</v>
      </c>
      <c r="C8" s="11"/>
      <c r="D8" s="23">
        <v>1.3</v>
      </c>
      <c r="E8" s="23">
        <v>1.5</v>
      </c>
      <c r="F8" s="50">
        <v>2</v>
      </c>
      <c r="G8" s="46">
        <f t="shared" si="0"/>
        <v>7.6</v>
      </c>
      <c r="H8" s="34"/>
    </row>
    <row r="9" spans="1:8" ht="24" customHeight="1">
      <c r="A9" s="34">
        <v>3</v>
      </c>
      <c r="B9" s="10" t="s">
        <v>17</v>
      </c>
      <c r="C9" s="11" t="s">
        <v>11</v>
      </c>
      <c r="D9" s="23">
        <v>2.3</v>
      </c>
      <c r="E9" s="23">
        <v>2.5</v>
      </c>
      <c r="F9" s="50">
        <v>4</v>
      </c>
      <c r="G9" s="46">
        <f t="shared" si="0"/>
        <v>13.6</v>
      </c>
      <c r="H9" s="34"/>
    </row>
    <row r="10" spans="1:8" ht="24" customHeight="1">
      <c r="A10" s="34">
        <v>4</v>
      </c>
      <c r="B10" s="10" t="s">
        <v>42</v>
      </c>
      <c r="C10" s="11"/>
      <c r="D10" s="23">
        <v>1</v>
      </c>
      <c r="E10" s="23">
        <v>3</v>
      </c>
      <c r="F10" s="50">
        <v>1.6</v>
      </c>
      <c r="G10" s="46">
        <f t="shared" si="0"/>
        <v>9.6</v>
      </c>
      <c r="H10" s="34"/>
    </row>
    <row r="11" spans="1:8" ht="24" customHeight="1">
      <c r="A11" s="34">
        <v>5</v>
      </c>
      <c r="B11" s="10" t="s">
        <v>18</v>
      </c>
      <c r="C11" s="11"/>
      <c r="D11" s="23">
        <v>2.8</v>
      </c>
      <c r="E11" s="23">
        <v>5.25</v>
      </c>
      <c r="F11" s="50">
        <v>3.2</v>
      </c>
      <c r="G11" s="46">
        <f t="shared" si="0"/>
        <v>19.299999999999997</v>
      </c>
      <c r="H11" s="34"/>
    </row>
    <row r="12" spans="1:8" ht="24" customHeight="1">
      <c r="A12" s="34">
        <v>6</v>
      </c>
      <c r="B12" s="10" t="s">
        <v>43</v>
      </c>
      <c r="C12" s="11" t="s">
        <v>11</v>
      </c>
      <c r="D12" s="23">
        <v>2.5</v>
      </c>
      <c r="E12" s="23">
        <v>2.5</v>
      </c>
      <c r="F12" s="50">
        <v>3.2</v>
      </c>
      <c r="G12" s="46">
        <f t="shared" si="0"/>
        <v>13.2</v>
      </c>
      <c r="H12" s="34"/>
    </row>
    <row r="13" spans="1:8" ht="24" customHeight="1">
      <c r="A13" s="34">
        <v>7</v>
      </c>
      <c r="B13" s="10" t="s">
        <v>44</v>
      </c>
      <c r="C13" s="11" t="s">
        <v>11</v>
      </c>
      <c r="D13" s="23">
        <v>3.5</v>
      </c>
      <c r="E13" s="23">
        <v>5.5</v>
      </c>
      <c r="F13" s="50">
        <v>7</v>
      </c>
      <c r="G13" s="46">
        <f t="shared" si="0"/>
        <v>25</v>
      </c>
      <c r="H13" s="34"/>
    </row>
    <row r="14" spans="1:8" ht="24" customHeight="1">
      <c r="A14" s="34">
        <v>8</v>
      </c>
      <c r="B14" s="10" t="s">
        <v>45</v>
      </c>
      <c r="C14" s="11"/>
      <c r="D14" s="23">
        <v>4</v>
      </c>
      <c r="E14" s="23">
        <v>5.5</v>
      </c>
      <c r="F14" s="50">
        <v>3.4</v>
      </c>
      <c r="G14" s="46">
        <f t="shared" si="0"/>
        <v>22.4</v>
      </c>
      <c r="H14" s="34"/>
    </row>
    <row r="15" spans="1:8" ht="24" customHeight="1">
      <c r="A15" s="34">
        <v>9</v>
      </c>
      <c r="B15" s="10" t="s">
        <v>46</v>
      </c>
      <c r="C15" s="11"/>
      <c r="D15" s="23">
        <v>0</v>
      </c>
      <c r="E15" s="23">
        <v>2</v>
      </c>
      <c r="F15" s="50">
        <v>3</v>
      </c>
      <c r="G15" s="46">
        <f t="shared" si="0"/>
        <v>7</v>
      </c>
      <c r="H15" s="34"/>
    </row>
    <row r="16" spans="1:8" ht="24" customHeight="1">
      <c r="A16" s="34">
        <v>10</v>
      </c>
      <c r="B16" s="10" t="s">
        <v>47</v>
      </c>
      <c r="C16" s="11" t="s">
        <v>11</v>
      </c>
      <c r="D16" s="23">
        <v>2.3</v>
      </c>
      <c r="E16" s="23">
        <v>5</v>
      </c>
      <c r="F16" s="50">
        <v>4.6</v>
      </c>
      <c r="G16" s="46">
        <f t="shared" si="0"/>
        <v>19.2</v>
      </c>
      <c r="H16" s="34"/>
    </row>
    <row r="17" spans="1:8" ht="24" customHeight="1">
      <c r="A17" s="34">
        <v>11</v>
      </c>
      <c r="B17" s="10" t="s">
        <v>19</v>
      </c>
      <c r="C17" s="11"/>
      <c r="D17" s="23">
        <v>1.3</v>
      </c>
      <c r="E17" s="23">
        <v>2</v>
      </c>
      <c r="F17" s="50">
        <v>3</v>
      </c>
      <c r="G17" s="46">
        <f t="shared" si="0"/>
        <v>9.6</v>
      </c>
      <c r="H17" s="34"/>
    </row>
    <row r="18" spans="1:8" ht="24" customHeight="1">
      <c r="A18" s="34">
        <v>12</v>
      </c>
      <c r="B18" s="10" t="s">
        <v>48</v>
      </c>
      <c r="C18" s="11"/>
      <c r="D18" s="23">
        <v>1.3</v>
      </c>
      <c r="E18" s="23">
        <v>3</v>
      </c>
      <c r="F18" s="50">
        <v>2.4</v>
      </c>
      <c r="G18" s="46">
        <f t="shared" si="0"/>
        <v>11</v>
      </c>
      <c r="H18" s="34"/>
    </row>
    <row r="19" spans="1:8" ht="24" customHeight="1">
      <c r="A19" s="34">
        <v>13</v>
      </c>
      <c r="B19" s="10" t="s">
        <v>20</v>
      </c>
      <c r="C19" s="11" t="s">
        <v>11</v>
      </c>
      <c r="D19" s="23">
        <v>2.3</v>
      </c>
      <c r="E19" s="23">
        <v>4.25</v>
      </c>
      <c r="F19" s="50">
        <v>3.8</v>
      </c>
      <c r="G19" s="46">
        <f t="shared" si="0"/>
        <v>16.9</v>
      </c>
      <c r="H19" s="34"/>
    </row>
    <row r="20" spans="1:8" ht="24" customHeight="1">
      <c r="A20" s="34">
        <v>14</v>
      </c>
      <c r="B20" s="10" t="s">
        <v>49</v>
      </c>
      <c r="C20" s="11" t="s">
        <v>11</v>
      </c>
      <c r="D20" s="23">
        <v>3.3</v>
      </c>
      <c r="E20" s="23">
        <v>5.25</v>
      </c>
      <c r="F20" s="50">
        <v>3.2</v>
      </c>
      <c r="G20" s="46">
        <f t="shared" si="0"/>
        <v>20.299999999999997</v>
      </c>
      <c r="H20" s="34"/>
    </row>
    <row r="21" spans="1:8" ht="24" customHeight="1">
      <c r="A21" s="34">
        <v>15</v>
      </c>
      <c r="B21" s="10" t="s">
        <v>50</v>
      </c>
      <c r="C21" s="11" t="s">
        <v>11</v>
      </c>
      <c r="D21" s="23">
        <v>3.3</v>
      </c>
      <c r="E21" s="23">
        <v>6.5</v>
      </c>
      <c r="F21" s="50">
        <v>3.5</v>
      </c>
      <c r="G21" s="46">
        <f t="shared" si="0"/>
        <v>23.1</v>
      </c>
      <c r="H21" s="34"/>
    </row>
    <row r="22" spans="1:8" ht="24" customHeight="1">
      <c r="A22" s="34">
        <v>16</v>
      </c>
      <c r="B22" s="10" t="s">
        <v>51</v>
      </c>
      <c r="C22" s="11" t="s">
        <v>11</v>
      </c>
      <c r="D22" s="23">
        <v>4</v>
      </c>
      <c r="E22" s="23">
        <v>6</v>
      </c>
      <c r="F22" s="50">
        <v>4.7</v>
      </c>
      <c r="G22" s="46">
        <f t="shared" si="0"/>
        <v>24.7</v>
      </c>
      <c r="H22" s="34"/>
    </row>
    <row r="23" spans="1:8" ht="24" customHeight="1">
      <c r="A23" s="34">
        <v>17</v>
      </c>
      <c r="B23" s="10" t="s">
        <v>21</v>
      </c>
      <c r="C23" s="11"/>
      <c r="D23" s="23">
        <v>2.5</v>
      </c>
      <c r="E23" s="23">
        <v>4.75</v>
      </c>
      <c r="F23" s="50">
        <v>3.6</v>
      </c>
      <c r="G23" s="46">
        <f aca="true" t="shared" si="1" ref="G23:G38">F23+E23*2+D23*2</f>
        <v>18.1</v>
      </c>
      <c r="H23" s="34"/>
    </row>
    <row r="24" spans="1:8" ht="24" customHeight="1">
      <c r="A24" s="34">
        <v>18</v>
      </c>
      <c r="B24" s="10" t="s">
        <v>22</v>
      </c>
      <c r="C24" s="11" t="s">
        <v>11</v>
      </c>
      <c r="D24" s="23">
        <v>8.3</v>
      </c>
      <c r="E24" s="23">
        <v>6</v>
      </c>
      <c r="F24" s="50">
        <v>7</v>
      </c>
      <c r="G24" s="46">
        <f t="shared" si="1"/>
        <v>35.6</v>
      </c>
      <c r="H24" s="35"/>
    </row>
    <row r="25" spans="1:8" ht="24" customHeight="1">
      <c r="A25" s="34">
        <v>19</v>
      </c>
      <c r="B25" s="10" t="s">
        <v>23</v>
      </c>
      <c r="C25" s="11" t="s">
        <v>11</v>
      </c>
      <c r="D25" s="23">
        <v>4</v>
      </c>
      <c r="E25" s="23">
        <v>7.25</v>
      </c>
      <c r="F25" s="50">
        <v>7</v>
      </c>
      <c r="G25" s="46">
        <f t="shared" si="1"/>
        <v>29.5</v>
      </c>
      <c r="H25" s="35"/>
    </row>
    <row r="26" spans="1:8" ht="24" customHeight="1">
      <c r="A26" s="34">
        <v>20</v>
      </c>
      <c r="B26" s="10" t="s">
        <v>52</v>
      </c>
      <c r="C26" s="11" t="s">
        <v>11</v>
      </c>
      <c r="D26" s="23">
        <v>2.8</v>
      </c>
      <c r="E26" s="23">
        <v>2.25</v>
      </c>
      <c r="F26" s="50">
        <v>5.1</v>
      </c>
      <c r="G26" s="46">
        <f t="shared" si="1"/>
        <v>15.2</v>
      </c>
      <c r="H26" s="35"/>
    </row>
    <row r="27" spans="1:8" ht="24" customHeight="1">
      <c r="A27" s="34">
        <v>21</v>
      </c>
      <c r="B27" s="10" t="s">
        <v>24</v>
      </c>
      <c r="C27" s="11"/>
      <c r="D27" s="23">
        <v>3.3</v>
      </c>
      <c r="E27" s="23">
        <v>5</v>
      </c>
      <c r="F27" s="50">
        <v>4.8</v>
      </c>
      <c r="G27" s="46">
        <f t="shared" si="1"/>
        <v>21.4</v>
      </c>
      <c r="H27" s="35"/>
    </row>
    <row r="28" spans="1:8" ht="24" customHeight="1">
      <c r="A28" s="34">
        <v>22</v>
      </c>
      <c r="B28" s="10" t="s">
        <v>53</v>
      </c>
      <c r="C28" s="11"/>
      <c r="D28" s="23">
        <v>2</v>
      </c>
      <c r="E28" s="23">
        <v>4.5</v>
      </c>
      <c r="F28" s="50">
        <v>2.8</v>
      </c>
      <c r="G28" s="46">
        <f t="shared" si="1"/>
        <v>15.8</v>
      </c>
      <c r="H28" s="35"/>
    </row>
    <row r="29" spans="1:8" ht="24" customHeight="1">
      <c r="A29" s="34">
        <v>23</v>
      </c>
      <c r="B29" s="10" t="s">
        <v>54</v>
      </c>
      <c r="C29" s="11" t="s">
        <v>11</v>
      </c>
      <c r="D29" s="23">
        <v>2.3</v>
      </c>
      <c r="E29" s="23">
        <v>4.5</v>
      </c>
      <c r="F29" s="50">
        <v>2.9</v>
      </c>
      <c r="G29" s="46">
        <f t="shared" si="1"/>
        <v>16.5</v>
      </c>
      <c r="H29" s="35"/>
    </row>
    <row r="30" spans="1:8" ht="24" customHeight="1">
      <c r="A30" s="34">
        <v>24</v>
      </c>
      <c r="B30" s="10" t="s">
        <v>55</v>
      </c>
      <c r="C30" s="11"/>
      <c r="D30" s="23">
        <v>1.5</v>
      </c>
      <c r="E30" s="23">
        <v>3.5</v>
      </c>
      <c r="F30" s="50">
        <v>3.6</v>
      </c>
      <c r="G30" s="46">
        <f t="shared" si="1"/>
        <v>13.6</v>
      </c>
      <c r="H30" s="35"/>
    </row>
    <row r="31" spans="1:8" ht="24" customHeight="1">
      <c r="A31" s="34">
        <v>25</v>
      </c>
      <c r="B31" s="5" t="s">
        <v>56</v>
      </c>
      <c r="C31" s="31"/>
      <c r="D31" s="23">
        <v>3</v>
      </c>
      <c r="E31" s="23">
        <v>5</v>
      </c>
      <c r="F31" s="50">
        <v>3.9</v>
      </c>
      <c r="G31" s="46">
        <f t="shared" si="1"/>
        <v>19.9</v>
      </c>
      <c r="H31" s="4"/>
    </row>
    <row r="32" spans="1:8" ht="24" customHeight="1">
      <c r="A32" s="34">
        <v>26</v>
      </c>
      <c r="B32" s="5" t="s">
        <v>57</v>
      </c>
      <c r="C32" s="31"/>
      <c r="D32" s="23">
        <v>2.5</v>
      </c>
      <c r="E32" s="23">
        <v>2.5</v>
      </c>
      <c r="F32" s="50">
        <v>3.4</v>
      </c>
      <c r="G32" s="46">
        <f t="shared" si="1"/>
        <v>13.4</v>
      </c>
      <c r="H32" s="4"/>
    </row>
    <row r="33" spans="1:8" ht="24" customHeight="1">
      <c r="A33" s="34">
        <v>27</v>
      </c>
      <c r="B33" s="5" t="s">
        <v>25</v>
      </c>
      <c r="C33" s="31" t="s">
        <v>11</v>
      </c>
      <c r="D33" s="23">
        <v>3.8</v>
      </c>
      <c r="E33" s="23">
        <v>3</v>
      </c>
      <c r="F33" s="50">
        <v>4.4</v>
      </c>
      <c r="G33" s="46">
        <f t="shared" si="1"/>
        <v>18</v>
      </c>
      <c r="H33" s="4"/>
    </row>
    <row r="34" spans="1:8" ht="24" customHeight="1">
      <c r="A34" s="34">
        <v>28</v>
      </c>
      <c r="B34" s="5" t="s">
        <v>29</v>
      </c>
      <c r="C34" s="31"/>
      <c r="D34" s="23">
        <v>0</v>
      </c>
      <c r="E34" s="23">
        <v>0.5</v>
      </c>
      <c r="F34" s="50">
        <v>1.8</v>
      </c>
      <c r="G34" s="46">
        <f t="shared" si="1"/>
        <v>2.8</v>
      </c>
      <c r="H34" s="4"/>
    </row>
    <row r="35" spans="1:8" ht="24" customHeight="1">
      <c r="A35" s="34">
        <v>29</v>
      </c>
      <c r="B35" s="5" t="s">
        <v>26</v>
      </c>
      <c r="C35" s="31" t="s">
        <v>11</v>
      </c>
      <c r="D35" s="23">
        <v>3.8</v>
      </c>
      <c r="E35" s="23">
        <v>5</v>
      </c>
      <c r="F35" s="50">
        <v>3</v>
      </c>
      <c r="G35" s="46">
        <f t="shared" si="1"/>
        <v>20.6</v>
      </c>
      <c r="H35" s="4"/>
    </row>
    <row r="36" spans="1:8" ht="24" customHeight="1">
      <c r="A36" s="34">
        <v>30</v>
      </c>
      <c r="B36" s="5" t="s">
        <v>27</v>
      </c>
      <c r="C36" s="31"/>
      <c r="D36" s="23">
        <v>0.3</v>
      </c>
      <c r="E36" s="23">
        <v>1.5</v>
      </c>
      <c r="F36" s="50">
        <v>2.2</v>
      </c>
      <c r="G36" s="46">
        <f t="shared" si="1"/>
        <v>5.8</v>
      </c>
      <c r="H36" s="4"/>
    </row>
    <row r="37" spans="1:8" ht="24" customHeight="1">
      <c r="A37" s="34">
        <v>31</v>
      </c>
      <c r="B37" s="5" t="s">
        <v>58</v>
      </c>
      <c r="C37" s="31"/>
      <c r="D37" s="23">
        <v>2</v>
      </c>
      <c r="E37" s="23">
        <v>4.5</v>
      </c>
      <c r="F37" s="50">
        <v>2.2</v>
      </c>
      <c r="G37" s="46">
        <f t="shared" si="1"/>
        <v>15.2</v>
      </c>
      <c r="H37" s="4"/>
    </row>
    <row r="38" spans="1:8" ht="24" customHeight="1">
      <c r="A38" s="34">
        <v>32</v>
      </c>
      <c r="B38" s="5" t="s">
        <v>28</v>
      </c>
      <c r="C38" s="31" t="s">
        <v>11</v>
      </c>
      <c r="D38" s="23">
        <v>3</v>
      </c>
      <c r="E38" s="23">
        <v>5.75</v>
      </c>
      <c r="F38" s="50">
        <v>5</v>
      </c>
      <c r="G38" s="46">
        <f t="shared" si="1"/>
        <v>22.5</v>
      </c>
      <c r="H38" s="4"/>
    </row>
    <row r="39" spans="1:8" ht="24" customHeight="1">
      <c r="A39" s="34">
        <v>33</v>
      </c>
      <c r="B39" s="5" t="s">
        <v>59</v>
      </c>
      <c r="C39" s="31"/>
      <c r="D39" s="23">
        <v>1.8</v>
      </c>
      <c r="E39" s="23">
        <v>1</v>
      </c>
      <c r="F39" s="50">
        <v>3.2</v>
      </c>
      <c r="G39" s="48">
        <f aca="true" t="shared" si="2" ref="G39:G53">F39+E39*2+D39*2</f>
        <v>8.8</v>
      </c>
      <c r="H39" s="4"/>
    </row>
    <row r="40" spans="1:8" ht="24" customHeight="1">
      <c r="A40" s="34">
        <v>34</v>
      </c>
      <c r="B40" s="5" t="s">
        <v>60</v>
      </c>
      <c r="C40" s="31"/>
      <c r="D40" s="23">
        <v>1</v>
      </c>
      <c r="E40" s="23">
        <v>1.5</v>
      </c>
      <c r="F40" s="50">
        <v>2.8</v>
      </c>
      <c r="G40" s="48">
        <f t="shared" si="2"/>
        <v>7.8</v>
      </c>
      <c r="H40" s="4"/>
    </row>
    <row r="41" spans="1:8" ht="24" customHeight="1">
      <c r="A41" s="34">
        <v>35</v>
      </c>
      <c r="B41" s="5" t="s">
        <v>61</v>
      </c>
      <c r="C41" s="31" t="s">
        <v>11</v>
      </c>
      <c r="D41" s="25">
        <v>1.3</v>
      </c>
      <c r="E41" s="25">
        <v>2.5</v>
      </c>
      <c r="F41" s="51">
        <v>3.2</v>
      </c>
      <c r="G41" s="48">
        <f t="shared" si="2"/>
        <v>10.799999999999999</v>
      </c>
      <c r="H41" s="4"/>
    </row>
    <row r="42" spans="1:8" ht="24" customHeight="1">
      <c r="A42" s="34">
        <v>36</v>
      </c>
      <c r="B42" s="5" t="s">
        <v>62</v>
      </c>
      <c r="C42" s="31" t="s">
        <v>11</v>
      </c>
      <c r="D42" s="23">
        <v>3.3</v>
      </c>
      <c r="E42" s="23">
        <v>6</v>
      </c>
      <c r="F42" s="50">
        <v>4.4</v>
      </c>
      <c r="G42" s="48">
        <f t="shared" si="2"/>
        <v>23</v>
      </c>
      <c r="H42" s="4"/>
    </row>
    <row r="43" spans="1:8" ht="24" customHeight="1">
      <c r="A43" s="34">
        <v>37</v>
      </c>
      <c r="B43" s="5" t="s">
        <v>31</v>
      </c>
      <c r="C43" s="31"/>
      <c r="D43" s="23">
        <v>4.3</v>
      </c>
      <c r="E43" s="23">
        <v>2</v>
      </c>
      <c r="F43" s="50">
        <v>4.2</v>
      </c>
      <c r="G43" s="48">
        <f t="shared" si="2"/>
        <v>16.799999999999997</v>
      </c>
      <c r="H43" s="4"/>
    </row>
    <row r="44" spans="1:8" ht="24" customHeight="1">
      <c r="A44" s="34">
        <v>38</v>
      </c>
      <c r="B44" s="5" t="s">
        <v>13</v>
      </c>
      <c r="C44" s="31"/>
      <c r="D44" s="23">
        <v>5.8</v>
      </c>
      <c r="E44" s="23">
        <v>2.25</v>
      </c>
      <c r="F44" s="50">
        <v>4.4</v>
      </c>
      <c r="G44" s="48">
        <f t="shared" si="2"/>
        <v>20.5</v>
      </c>
      <c r="H44" s="4"/>
    </row>
    <row r="45" spans="1:8" ht="24" customHeight="1">
      <c r="A45" s="34">
        <v>39</v>
      </c>
      <c r="B45" s="5" t="s">
        <v>32</v>
      </c>
      <c r="C45" s="31" t="s">
        <v>11</v>
      </c>
      <c r="D45" s="23">
        <v>5.5</v>
      </c>
      <c r="E45" s="23">
        <v>4.25</v>
      </c>
      <c r="F45" s="50">
        <v>4.6</v>
      </c>
      <c r="G45" s="48">
        <f t="shared" si="2"/>
        <v>24.1</v>
      </c>
      <c r="H45" s="4"/>
    </row>
    <row r="46" spans="1:8" ht="24" customHeight="1">
      <c r="A46" s="34">
        <v>40</v>
      </c>
      <c r="B46" s="5" t="s">
        <v>33</v>
      </c>
      <c r="C46" s="31"/>
      <c r="D46" s="23">
        <v>1</v>
      </c>
      <c r="E46" s="23">
        <v>2</v>
      </c>
      <c r="F46" s="50">
        <v>3</v>
      </c>
      <c r="G46" s="48">
        <f t="shared" si="2"/>
        <v>9</v>
      </c>
      <c r="H46" s="4"/>
    </row>
    <row r="47" spans="1:8" ht="24" customHeight="1">
      <c r="A47" s="34">
        <v>41</v>
      </c>
      <c r="B47" s="5" t="s">
        <v>34</v>
      </c>
      <c r="C47" s="31"/>
      <c r="D47" s="23">
        <v>3.8</v>
      </c>
      <c r="E47" s="23">
        <v>2.5</v>
      </c>
      <c r="F47" s="50">
        <v>3.4</v>
      </c>
      <c r="G47" s="48">
        <f t="shared" si="2"/>
        <v>16</v>
      </c>
      <c r="H47" s="4"/>
    </row>
    <row r="48" spans="1:8" ht="24" customHeight="1">
      <c r="A48" s="34">
        <v>42</v>
      </c>
      <c r="B48" s="5" t="s">
        <v>35</v>
      </c>
      <c r="C48" s="31"/>
      <c r="D48" s="23">
        <v>5.8</v>
      </c>
      <c r="E48" s="23">
        <v>5.75</v>
      </c>
      <c r="F48" s="50">
        <v>6.2</v>
      </c>
      <c r="G48" s="48">
        <f t="shared" si="2"/>
        <v>29.299999999999997</v>
      </c>
      <c r="H48" s="6"/>
    </row>
    <row r="49" spans="1:8" ht="24" customHeight="1">
      <c r="A49" s="34">
        <v>43</v>
      </c>
      <c r="B49" s="5" t="s">
        <v>36</v>
      </c>
      <c r="C49" s="31"/>
      <c r="D49" s="25">
        <v>1</v>
      </c>
      <c r="E49" s="25">
        <v>2.5</v>
      </c>
      <c r="F49" s="51">
        <v>3.2</v>
      </c>
      <c r="G49" s="48">
        <f t="shared" si="2"/>
        <v>10.2</v>
      </c>
      <c r="H49" s="6"/>
    </row>
    <row r="50" spans="1:8" ht="24" customHeight="1">
      <c r="A50" s="34">
        <v>44</v>
      </c>
      <c r="B50" s="5" t="s">
        <v>37</v>
      </c>
      <c r="C50" s="31"/>
      <c r="D50" s="23">
        <v>5.3</v>
      </c>
      <c r="E50" s="23">
        <v>5</v>
      </c>
      <c r="F50" s="50">
        <v>4</v>
      </c>
      <c r="G50" s="48">
        <f t="shared" si="2"/>
        <v>24.6</v>
      </c>
      <c r="H50" s="6"/>
    </row>
    <row r="51" spans="1:8" ht="24" customHeight="1">
      <c r="A51" s="34">
        <v>45</v>
      </c>
      <c r="B51" s="5" t="s">
        <v>63</v>
      </c>
      <c r="C51" s="31"/>
      <c r="D51" s="23">
        <v>4.5</v>
      </c>
      <c r="E51" s="23">
        <v>5</v>
      </c>
      <c r="F51" s="50">
        <v>4.6</v>
      </c>
      <c r="G51" s="48">
        <f t="shared" si="2"/>
        <v>23.6</v>
      </c>
      <c r="H51" s="6"/>
    </row>
    <row r="52" spans="1:8" ht="24" customHeight="1">
      <c r="A52" s="34">
        <v>46</v>
      </c>
      <c r="B52" s="5" t="s">
        <v>38</v>
      </c>
      <c r="C52" s="31" t="s">
        <v>11</v>
      </c>
      <c r="D52" s="23">
        <v>4.3</v>
      </c>
      <c r="E52" s="23">
        <v>2.5</v>
      </c>
      <c r="F52" s="50">
        <v>3.8</v>
      </c>
      <c r="G52" s="48">
        <f t="shared" si="2"/>
        <v>17.4</v>
      </c>
      <c r="H52" s="6"/>
    </row>
    <row r="53" spans="1:8" ht="24" customHeight="1">
      <c r="A53" s="53">
        <v>47</v>
      </c>
      <c r="B53" s="54" t="s">
        <v>39</v>
      </c>
      <c r="C53" s="55" t="s">
        <v>11</v>
      </c>
      <c r="D53" s="56">
        <v>2.5</v>
      </c>
      <c r="E53" s="56">
        <v>2</v>
      </c>
      <c r="F53" s="57">
        <v>4</v>
      </c>
      <c r="G53" s="58">
        <f t="shared" si="2"/>
        <v>13</v>
      </c>
      <c r="H53" s="59"/>
    </row>
    <row r="54" spans="1:8" ht="19.5" customHeight="1">
      <c r="A54" s="109" t="s">
        <v>78</v>
      </c>
      <c r="B54" s="109"/>
      <c r="C54" s="109"/>
      <c r="D54" s="61">
        <f>SUM(D7:D53)/47</f>
        <v>2.9255319148936163</v>
      </c>
      <c r="E54" s="61">
        <f>SUM(E7:E53)/47</f>
        <v>3.7819148936170213</v>
      </c>
      <c r="F54" s="61">
        <f>SUM(F7:F53)/47</f>
        <v>3.9021276595744676</v>
      </c>
      <c r="G54" s="61">
        <f>SUM(G7:G53)/47</f>
        <v>17.317021276595742</v>
      </c>
      <c r="H54" s="60"/>
    </row>
    <row r="55" spans="1:8" ht="19.5" customHeight="1">
      <c r="A55" s="109" t="s">
        <v>79</v>
      </c>
      <c r="B55" s="109"/>
      <c r="C55" s="109"/>
      <c r="D55" s="23">
        <v>3.47</v>
      </c>
      <c r="E55" s="23">
        <v>3.81</v>
      </c>
      <c r="F55" s="23">
        <v>2.21</v>
      </c>
      <c r="G55" s="61">
        <f>SUM(G7:G54)/47</f>
        <v>17.685468537799906</v>
      </c>
      <c r="H55" s="62"/>
    </row>
    <row r="56" spans="1:8" ht="19.5" customHeight="1">
      <c r="A56" s="106" t="s">
        <v>80</v>
      </c>
      <c r="B56" s="107"/>
      <c r="C56" s="108"/>
      <c r="D56" s="63">
        <f>D54-D55</f>
        <v>-0.5444680851063839</v>
      </c>
      <c r="E56" s="63">
        <f>E54-E55</f>
        <v>-0.028085106382978786</v>
      </c>
      <c r="F56" s="63">
        <f>F54-F55</f>
        <v>1.6921276595744676</v>
      </c>
      <c r="G56" s="63">
        <f>G54-G55</f>
        <v>-0.3684472612041638</v>
      </c>
      <c r="H56" s="62"/>
    </row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</sheetData>
  <mergeCells count="10">
    <mergeCell ref="A56:C56"/>
    <mergeCell ref="A54:C54"/>
    <mergeCell ref="A55:C55"/>
    <mergeCell ref="A2:H2"/>
    <mergeCell ref="A4:A5"/>
    <mergeCell ref="B4:B5"/>
    <mergeCell ref="C4:C5"/>
    <mergeCell ref="D4:G4"/>
    <mergeCell ref="H4:H5"/>
    <mergeCell ref="A3:H3"/>
  </mergeCells>
  <conditionalFormatting sqref="B47 B23">
    <cfRule type="expression" priority="1" dxfId="0" stopIfTrue="1">
      <formula>$A$26&lt;&gt;""</formula>
    </cfRule>
  </conditionalFormatting>
  <conditionalFormatting sqref="B45:B46 B20:B22">
    <cfRule type="expression" priority="2" dxfId="0" stopIfTrue="1">
      <formula>#REF!&lt;&gt;""</formula>
    </cfRule>
  </conditionalFormatting>
  <conditionalFormatting sqref="B43 B18">
    <cfRule type="expression" priority="3" dxfId="0" stopIfTrue="1">
      <formula>$A$28&lt;&gt;""</formula>
    </cfRule>
  </conditionalFormatting>
  <conditionalFormatting sqref="B44 B19">
    <cfRule type="expression" priority="4" dxfId="0" stopIfTrue="1">
      <formula>$A$29&lt;&gt;""</formula>
    </cfRule>
  </conditionalFormatting>
  <conditionalFormatting sqref="B41 B16">
    <cfRule type="expression" priority="5" dxfId="0" stopIfTrue="1">
      <formula>$A$22&lt;&gt;""</formula>
    </cfRule>
  </conditionalFormatting>
  <conditionalFormatting sqref="B53 B39 B25 B15:C15">
    <cfRule type="expression" priority="6" dxfId="0" stopIfTrue="1">
      <formula>$A$19&lt;&gt;""</formula>
    </cfRule>
  </conditionalFormatting>
  <conditionalFormatting sqref="C53 B50:C50 C45:C49 C43 B32:C32 C35:C36 B26:C26 C27:C30 C38 C13:C14 B8:C8 C9:C11 C16:C25">
    <cfRule type="expression" priority="7" dxfId="0" stopIfTrue="1">
      <formula>$A$9&lt;&gt;""</formula>
    </cfRule>
  </conditionalFormatting>
  <conditionalFormatting sqref="B48 C39:C42 C44 C51:C52 B31:C31 C33:C34 C37 B24 B7:C7">
    <cfRule type="expression" priority="8" dxfId="0" stopIfTrue="1">
      <formula>$A$5&lt;&gt;""</formula>
    </cfRule>
  </conditionalFormatting>
  <conditionalFormatting sqref="B42 B29 B38 B14">
    <cfRule type="expression" priority="9" dxfId="0" stopIfTrue="1">
      <formula>$A$18&lt;&gt;""</formula>
    </cfRule>
  </conditionalFormatting>
  <conditionalFormatting sqref="B49 B40 B30">
    <cfRule type="expression" priority="10" dxfId="0" stopIfTrue="1">
      <formula>$A$20&lt;&gt;""</formula>
    </cfRule>
  </conditionalFormatting>
  <conditionalFormatting sqref="B51 B35">
    <cfRule type="expression" priority="11" dxfId="0" stopIfTrue="1">
      <formula>$A$12&lt;&gt;""</formula>
    </cfRule>
  </conditionalFormatting>
  <conditionalFormatting sqref="B52">
    <cfRule type="expression" priority="12" dxfId="0" stopIfTrue="1">
      <formula>$A$16&lt;&gt;""</formula>
    </cfRule>
  </conditionalFormatting>
  <conditionalFormatting sqref="B36 B12:C12">
    <cfRule type="expression" priority="13" dxfId="0" stopIfTrue="1">
      <formula>$A$14&lt;&gt;""</formula>
    </cfRule>
  </conditionalFormatting>
  <conditionalFormatting sqref="B34 B27 B10">
    <cfRule type="expression" priority="14" dxfId="0" stopIfTrue="1">
      <formula>$A$11&lt;&gt;""</formula>
    </cfRule>
  </conditionalFormatting>
  <conditionalFormatting sqref="B37 B28">
    <cfRule type="expression" priority="15" dxfId="0" stopIfTrue="1">
      <formula>$A$15&lt;&gt;""</formula>
    </cfRule>
  </conditionalFormatting>
  <conditionalFormatting sqref="B33 B9">
    <cfRule type="expression" priority="16" dxfId="0" stopIfTrue="1">
      <formula>$A$7&lt;&gt;""</formula>
    </cfRule>
  </conditionalFormatting>
  <conditionalFormatting sqref="B13 B17">
    <cfRule type="expression" priority="17" dxfId="0" stopIfTrue="1">
      <formula>$A$17&lt;&gt;""</formula>
    </cfRule>
  </conditionalFormatting>
  <conditionalFormatting sqref="B11">
    <cfRule type="expression" priority="18" dxfId="0" stopIfTrue="1">
      <formula>$A$13&lt;&gt;""</formula>
    </cfRule>
  </conditionalFormatting>
  <printOptions/>
  <pageMargins left="0.75" right="0.52" top="0.68" bottom="0.67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61"/>
  <sheetViews>
    <sheetView workbookViewId="0" topLeftCell="A1">
      <selection activeCell="B69" sqref="B69"/>
    </sheetView>
  </sheetViews>
  <sheetFormatPr defaultColWidth="9.00390625" defaultRowHeight="15.75"/>
  <cols>
    <col min="1" max="1" width="6.125" style="0" customWidth="1"/>
    <col min="2" max="2" width="26.00390625" style="0" customWidth="1"/>
    <col min="3" max="3" width="7.875" style="0" customWidth="1"/>
    <col min="4" max="6" width="8.625" style="0" customWidth="1"/>
    <col min="7" max="7" width="8.625" style="49" customWidth="1"/>
  </cols>
  <sheetData>
    <row r="1" spans="1:26" ht="24" customHeight="1">
      <c r="A1" s="38" t="s">
        <v>0</v>
      </c>
      <c r="B1" s="38"/>
      <c r="C1" s="38"/>
      <c r="D1" s="38"/>
      <c r="E1" s="38"/>
      <c r="F1" s="38"/>
      <c r="G1" s="44"/>
      <c r="H1" s="38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4" customHeight="1">
      <c r="A2" s="102" t="s">
        <v>73</v>
      </c>
      <c r="B2" s="103"/>
      <c r="C2" s="103"/>
      <c r="D2" s="103"/>
      <c r="E2" s="103"/>
      <c r="F2" s="103"/>
      <c r="G2" s="103"/>
      <c r="H2" s="103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4" customHeight="1">
      <c r="A3" s="104" t="s">
        <v>72</v>
      </c>
      <c r="B3" s="104"/>
      <c r="C3" s="104"/>
      <c r="D3" s="104"/>
      <c r="E3" s="104"/>
      <c r="F3" s="104"/>
      <c r="G3" s="104"/>
      <c r="H3" s="104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8" ht="24" customHeight="1">
      <c r="A4" s="84" t="s">
        <v>2</v>
      </c>
      <c r="B4" s="84" t="s">
        <v>3</v>
      </c>
      <c r="C4" s="84" t="s">
        <v>4</v>
      </c>
      <c r="D4" s="84" t="s">
        <v>5</v>
      </c>
      <c r="E4" s="110"/>
      <c r="F4" s="110"/>
      <c r="G4" s="110"/>
      <c r="H4" s="84" t="s">
        <v>6</v>
      </c>
    </row>
    <row r="5" spans="1:8" ht="24" customHeight="1">
      <c r="A5" s="110"/>
      <c r="B5" s="110"/>
      <c r="C5" s="110"/>
      <c r="D5" s="33" t="s">
        <v>7</v>
      </c>
      <c r="E5" s="33" t="s">
        <v>8</v>
      </c>
      <c r="F5" s="33" t="s">
        <v>9</v>
      </c>
      <c r="G5" s="45" t="s">
        <v>10</v>
      </c>
      <c r="H5" s="110"/>
    </row>
    <row r="6" spans="1:8" ht="24" customHeight="1">
      <c r="A6" s="52">
        <v>1</v>
      </c>
      <c r="B6" s="52">
        <v>2</v>
      </c>
      <c r="C6" s="52">
        <v>3</v>
      </c>
      <c r="D6" s="33">
        <v>4</v>
      </c>
      <c r="E6" s="33">
        <v>5</v>
      </c>
      <c r="F6" s="33">
        <v>6</v>
      </c>
      <c r="G6" s="45">
        <v>7</v>
      </c>
      <c r="H6" s="52">
        <v>8</v>
      </c>
    </row>
    <row r="7" spans="1:8" ht="24" customHeight="1">
      <c r="A7" s="34">
        <v>1</v>
      </c>
      <c r="B7" s="10" t="s">
        <v>22</v>
      </c>
      <c r="C7" s="11" t="s">
        <v>11</v>
      </c>
      <c r="D7" s="23">
        <v>8.3</v>
      </c>
      <c r="E7" s="23">
        <v>6</v>
      </c>
      <c r="F7" s="50">
        <v>7</v>
      </c>
      <c r="G7" s="46">
        <f aca="true" t="shared" si="0" ref="G7:G53">F7+E7*2+D7*2</f>
        <v>35.6</v>
      </c>
      <c r="H7" s="34"/>
    </row>
    <row r="8" spans="1:8" ht="24" customHeight="1">
      <c r="A8" s="34">
        <v>2</v>
      </c>
      <c r="B8" s="10" t="s">
        <v>41</v>
      </c>
      <c r="C8" s="11" t="s">
        <v>11</v>
      </c>
      <c r="D8" s="23">
        <v>6</v>
      </c>
      <c r="E8" s="23">
        <v>5.75</v>
      </c>
      <c r="F8" s="50">
        <v>9.1</v>
      </c>
      <c r="G8" s="46">
        <f t="shared" si="0"/>
        <v>32.6</v>
      </c>
      <c r="H8" s="34"/>
    </row>
    <row r="9" spans="1:8" ht="24" customHeight="1">
      <c r="A9" s="34">
        <v>3</v>
      </c>
      <c r="B9" s="10" t="s">
        <v>23</v>
      </c>
      <c r="C9" s="11" t="s">
        <v>11</v>
      </c>
      <c r="D9" s="23">
        <v>4</v>
      </c>
      <c r="E9" s="23">
        <v>7.25</v>
      </c>
      <c r="F9" s="50">
        <v>7</v>
      </c>
      <c r="G9" s="46">
        <f t="shared" si="0"/>
        <v>29.5</v>
      </c>
      <c r="H9" s="34"/>
    </row>
    <row r="10" spans="1:8" ht="24" customHeight="1">
      <c r="A10" s="34">
        <v>4</v>
      </c>
      <c r="B10" s="10" t="s">
        <v>35</v>
      </c>
      <c r="C10" s="11"/>
      <c r="D10" s="23">
        <v>5.8</v>
      </c>
      <c r="E10" s="23">
        <v>5.75</v>
      </c>
      <c r="F10" s="50">
        <v>6.2</v>
      </c>
      <c r="G10" s="46">
        <f t="shared" si="0"/>
        <v>29.299999999999997</v>
      </c>
      <c r="H10" s="34"/>
    </row>
    <row r="11" spans="1:8" ht="24" customHeight="1">
      <c r="A11" s="34">
        <v>5</v>
      </c>
      <c r="B11" s="10" t="s">
        <v>44</v>
      </c>
      <c r="C11" s="11" t="s">
        <v>11</v>
      </c>
      <c r="D11" s="23">
        <v>3.5</v>
      </c>
      <c r="E11" s="23">
        <v>5.5</v>
      </c>
      <c r="F11" s="50">
        <v>7</v>
      </c>
      <c r="G11" s="46">
        <f t="shared" si="0"/>
        <v>25</v>
      </c>
      <c r="H11" s="34"/>
    </row>
    <row r="12" spans="1:8" ht="24" customHeight="1">
      <c r="A12" s="34">
        <v>6</v>
      </c>
      <c r="B12" s="10" t="s">
        <v>51</v>
      </c>
      <c r="C12" s="11" t="s">
        <v>11</v>
      </c>
      <c r="D12" s="23">
        <v>4</v>
      </c>
      <c r="E12" s="23">
        <v>6</v>
      </c>
      <c r="F12" s="50">
        <v>4.7</v>
      </c>
      <c r="G12" s="46">
        <f t="shared" si="0"/>
        <v>24.7</v>
      </c>
      <c r="H12" s="34"/>
    </row>
    <row r="13" spans="1:8" ht="24" customHeight="1">
      <c r="A13" s="34">
        <v>7</v>
      </c>
      <c r="B13" s="10" t="s">
        <v>37</v>
      </c>
      <c r="C13" s="11"/>
      <c r="D13" s="23">
        <v>5.3</v>
      </c>
      <c r="E13" s="23">
        <v>5</v>
      </c>
      <c r="F13" s="50">
        <v>4</v>
      </c>
      <c r="G13" s="46">
        <f t="shared" si="0"/>
        <v>24.6</v>
      </c>
      <c r="H13" s="34"/>
    </row>
    <row r="14" spans="1:8" ht="24" customHeight="1">
      <c r="A14" s="34">
        <v>8</v>
      </c>
      <c r="B14" s="10" t="s">
        <v>32</v>
      </c>
      <c r="C14" s="11" t="s">
        <v>11</v>
      </c>
      <c r="D14" s="23">
        <v>5.5</v>
      </c>
      <c r="E14" s="23">
        <v>4.25</v>
      </c>
      <c r="F14" s="50">
        <v>4.6</v>
      </c>
      <c r="G14" s="46">
        <f t="shared" si="0"/>
        <v>24.1</v>
      </c>
      <c r="H14" s="34"/>
    </row>
    <row r="15" spans="1:8" ht="24" customHeight="1">
      <c r="A15" s="34">
        <v>9</v>
      </c>
      <c r="B15" s="10" t="s">
        <v>63</v>
      </c>
      <c r="C15" s="11"/>
      <c r="D15" s="23">
        <v>4.5</v>
      </c>
      <c r="E15" s="23">
        <v>5</v>
      </c>
      <c r="F15" s="50">
        <v>4.6</v>
      </c>
      <c r="G15" s="46">
        <f t="shared" si="0"/>
        <v>23.6</v>
      </c>
      <c r="H15" s="34"/>
    </row>
    <row r="16" spans="1:8" ht="24" customHeight="1">
      <c r="A16" s="34">
        <v>10</v>
      </c>
      <c r="B16" s="10" t="s">
        <v>50</v>
      </c>
      <c r="C16" s="11" t="s">
        <v>11</v>
      </c>
      <c r="D16" s="23">
        <v>3.3</v>
      </c>
      <c r="E16" s="23">
        <v>6.5</v>
      </c>
      <c r="F16" s="50">
        <v>3.5</v>
      </c>
      <c r="G16" s="46">
        <f t="shared" si="0"/>
        <v>23.1</v>
      </c>
      <c r="H16" s="34"/>
    </row>
    <row r="17" spans="1:8" ht="24" customHeight="1">
      <c r="A17" s="34">
        <v>11</v>
      </c>
      <c r="B17" s="10" t="s">
        <v>62</v>
      </c>
      <c r="C17" s="11" t="s">
        <v>11</v>
      </c>
      <c r="D17" s="23">
        <v>3.3</v>
      </c>
      <c r="E17" s="23">
        <v>6</v>
      </c>
      <c r="F17" s="50">
        <v>4.4</v>
      </c>
      <c r="G17" s="46">
        <f t="shared" si="0"/>
        <v>23</v>
      </c>
      <c r="H17" s="34"/>
    </row>
    <row r="18" spans="1:8" ht="24" customHeight="1">
      <c r="A18" s="34">
        <v>12</v>
      </c>
      <c r="B18" s="10" t="s">
        <v>28</v>
      </c>
      <c r="C18" s="11" t="s">
        <v>11</v>
      </c>
      <c r="D18" s="23">
        <v>3</v>
      </c>
      <c r="E18" s="23">
        <v>5.75</v>
      </c>
      <c r="F18" s="50">
        <v>5</v>
      </c>
      <c r="G18" s="46">
        <f t="shared" si="0"/>
        <v>22.5</v>
      </c>
      <c r="H18" s="34"/>
    </row>
    <row r="19" spans="1:8" ht="24" customHeight="1">
      <c r="A19" s="34">
        <v>13</v>
      </c>
      <c r="B19" s="10" t="s">
        <v>45</v>
      </c>
      <c r="C19" s="11"/>
      <c r="D19" s="23">
        <v>4</v>
      </c>
      <c r="E19" s="23">
        <v>5.5</v>
      </c>
      <c r="F19" s="50">
        <v>3.4</v>
      </c>
      <c r="G19" s="46">
        <f t="shared" si="0"/>
        <v>22.4</v>
      </c>
      <c r="H19" s="34"/>
    </row>
    <row r="20" spans="1:8" ht="24" customHeight="1">
      <c r="A20" s="34">
        <v>14</v>
      </c>
      <c r="B20" s="10" t="s">
        <v>24</v>
      </c>
      <c r="C20" s="11"/>
      <c r="D20" s="23">
        <v>3.3</v>
      </c>
      <c r="E20" s="23">
        <v>5</v>
      </c>
      <c r="F20" s="50">
        <v>4.8</v>
      </c>
      <c r="G20" s="46">
        <f t="shared" si="0"/>
        <v>21.4</v>
      </c>
      <c r="H20" s="34"/>
    </row>
    <row r="21" spans="1:8" ht="24" customHeight="1">
      <c r="A21" s="34">
        <v>15</v>
      </c>
      <c r="B21" s="10" t="s">
        <v>26</v>
      </c>
      <c r="C21" s="11" t="s">
        <v>11</v>
      </c>
      <c r="D21" s="23">
        <v>3.8</v>
      </c>
      <c r="E21" s="23">
        <v>5</v>
      </c>
      <c r="F21" s="50">
        <v>3</v>
      </c>
      <c r="G21" s="46">
        <f t="shared" si="0"/>
        <v>20.6</v>
      </c>
      <c r="H21" s="34"/>
    </row>
    <row r="22" spans="1:8" ht="24" customHeight="1">
      <c r="A22" s="34">
        <v>16</v>
      </c>
      <c r="B22" s="10" t="s">
        <v>13</v>
      </c>
      <c r="C22" s="11"/>
      <c r="D22" s="23">
        <v>5.8</v>
      </c>
      <c r="E22" s="23">
        <v>2.25</v>
      </c>
      <c r="F22" s="50">
        <v>4.4</v>
      </c>
      <c r="G22" s="46">
        <f t="shared" si="0"/>
        <v>20.5</v>
      </c>
      <c r="H22" s="34"/>
    </row>
    <row r="23" spans="1:8" ht="24" customHeight="1">
      <c r="A23" s="34">
        <v>17</v>
      </c>
      <c r="B23" s="10" t="s">
        <v>49</v>
      </c>
      <c r="C23" s="11" t="s">
        <v>11</v>
      </c>
      <c r="D23" s="23">
        <v>3.3</v>
      </c>
      <c r="E23" s="23">
        <v>5.25</v>
      </c>
      <c r="F23" s="50">
        <v>3.2</v>
      </c>
      <c r="G23" s="46">
        <f t="shared" si="0"/>
        <v>20.299999999999997</v>
      </c>
      <c r="H23" s="34"/>
    </row>
    <row r="24" spans="1:8" ht="24" customHeight="1">
      <c r="A24" s="34">
        <v>18</v>
      </c>
      <c r="B24" s="10" t="s">
        <v>56</v>
      </c>
      <c r="C24" s="11"/>
      <c r="D24" s="23">
        <v>3</v>
      </c>
      <c r="E24" s="23">
        <v>5</v>
      </c>
      <c r="F24" s="50">
        <v>3.9</v>
      </c>
      <c r="G24" s="46">
        <f t="shared" si="0"/>
        <v>19.9</v>
      </c>
      <c r="H24" s="35"/>
    </row>
    <row r="25" spans="1:8" ht="24" customHeight="1">
      <c r="A25" s="34">
        <v>19</v>
      </c>
      <c r="B25" s="10" t="s">
        <v>18</v>
      </c>
      <c r="C25" s="11"/>
      <c r="D25" s="23">
        <v>2.8</v>
      </c>
      <c r="E25" s="23">
        <v>5.25</v>
      </c>
      <c r="F25" s="50">
        <v>3.2</v>
      </c>
      <c r="G25" s="46">
        <f t="shared" si="0"/>
        <v>19.299999999999997</v>
      </c>
      <c r="H25" s="35"/>
    </row>
    <row r="26" spans="1:8" ht="24" customHeight="1">
      <c r="A26" s="34">
        <v>20</v>
      </c>
      <c r="B26" s="10" t="s">
        <v>47</v>
      </c>
      <c r="C26" s="11" t="s">
        <v>11</v>
      </c>
      <c r="D26" s="23">
        <v>2.3</v>
      </c>
      <c r="E26" s="23">
        <v>5</v>
      </c>
      <c r="F26" s="50">
        <v>4.6</v>
      </c>
      <c r="G26" s="46">
        <f t="shared" si="0"/>
        <v>19.2</v>
      </c>
      <c r="H26" s="35"/>
    </row>
    <row r="27" spans="1:8" ht="24" customHeight="1">
      <c r="A27" s="34">
        <v>21</v>
      </c>
      <c r="B27" s="10" t="s">
        <v>21</v>
      </c>
      <c r="C27" s="11"/>
      <c r="D27" s="23">
        <v>2.5</v>
      </c>
      <c r="E27" s="23">
        <v>4.75</v>
      </c>
      <c r="F27" s="50">
        <v>3.6</v>
      </c>
      <c r="G27" s="46">
        <f t="shared" si="0"/>
        <v>18.1</v>
      </c>
      <c r="H27" s="35"/>
    </row>
    <row r="28" spans="1:8" ht="24" customHeight="1">
      <c r="A28" s="34">
        <v>22</v>
      </c>
      <c r="B28" s="10" t="s">
        <v>25</v>
      </c>
      <c r="C28" s="11" t="s">
        <v>11</v>
      </c>
      <c r="D28" s="23">
        <v>3.8</v>
      </c>
      <c r="E28" s="23">
        <v>3</v>
      </c>
      <c r="F28" s="50">
        <v>4.4</v>
      </c>
      <c r="G28" s="46">
        <f t="shared" si="0"/>
        <v>18</v>
      </c>
      <c r="H28" s="35"/>
    </row>
    <row r="29" spans="1:8" ht="24" customHeight="1">
      <c r="A29" s="34">
        <v>23</v>
      </c>
      <c r="B29" s="10" t="s">
        <v>38</v>
      </c>
      <c r="C29" s="11" t="s">
        <v>11</v>
      </c>
      <c r="D29" s="23">
        <v>4.3</v>
      </c>
      <c r="E29" s="23">
        <v>2.5</v>
      </c>
      <c r="F29" s="50">
        <v>3.8</v>
      </c>
      <c r="G29" s="46">
        <f t="shared" si="0"/>
        <v>17.4</v>
      </c>
      <c r="H29" s="35"/>
    </row>
    <row r="30" spans="1:8" ht="24" customHeight="1">
      <c r="A30" s="34">
        <v>24</v>
      </c>
      <c r="B30" s="10" t="s">
        <v>20</v>
      </c>
      <c r="C30" s="11" t="s">
        <v>11</v>
      </c>
      <c r="D30" s="23">
        <v>2.3</v>
      </c>
      <c r="E30" s="23">
        <v>4.25</v>
      </c>
      <c r="F30" s="50">
        <v>3.8</v>
      </c>
      <c r="G30" s="46">
        <f t="shared" si="0"/>
        <v>16.9</v>
      </c>
      <c r="H30" s="35"/>
    </row>
    <row r="31" spans="1:8" ht="24" customHeight="1">
      <c r="A31" s="34">
        <v>25</v>
      </c>
      <c r="B31" s="5" t="s">
        <v>31</v>
      </c>
      <c r="C31" s="31"/>
      <c r="D31" s="23">
        <v>4.3</v>
      </c>
      <c r="E31" s="23">
        <v>2</v>
      </c>
      <c r="F31" s="50">
        <v>4.2</v>
      </c>
      <c r="G31" s="46">
        <f t="shared" si="0"/>
        <v>16.799999999999997</v>
      </c>
      <c r="H31" s="4"/>
    </row>
    <row r="32" spans="1:8" ht="24" customHeight="1">
      <c r="A32" s="34">
        <v>26</v>
      </c>
      <c r="B32" s="5" t="s">
        <v>54</v>
      </c>
      <c r="C32" s="31" t="s">
        <v>11</v>
      </c>
      <c r="D32" s="23">
        <v>2.3</v>
      </c>
      <c r="E32" s="23">
        <v>4.5</v>
      </c>
      <c r="F32" s="50">
        <v>2.9</v>
      </c>
      <c r="G32" s="46">
        <f t="shared" si="0"/>
        <v>16.5</v>
      </c>
      <c r="H32" s="4"/>
    </row>
    <row r="33" spans="1:8" ht="24" customHeight="1">
      <c r="A33" s="34">
        <v>27</v>
      </c>
      <c r="B33" s="5" t="s">
        <v>34</v>
      </c>
      <c r="C33" s="31"/>
      <c r="D33" s="23">
        <v>3.8</v>
      </c>
      <c r="E33" s="23">
        <v>2.5</v>
      </c>
      <c r="F33" s="50">
        <v>3.4</v>
      </c>
      <c r="G33" s="46">
        <f t="shared" si="0"/>
        <v>16</v>
      </c>
      <c r="H33" s="4"/>
    </row>
    <row r="34" spans="1:8" ht="24" customHeight="1">
      <c r="A34" s="34">
        <v>28</v>
      </c>
      <c r="B34" s="5" t="s">
        <v>53</v>
      </c>
      <c r="C34" s="31"/>
      <c r="D34" s="23">
        <v>2</v>
      </c>
      <c r="E34" s="23">
        <v>4.5</v>
      </c>
      <c r="F34" s="50">
        <v>2.8</v>
      </c>
      <c r="G34" s="46">
        <f t="shared" si="0"/>
        <v>15.8</v>
      </c>
      <c r="H34" s="4"/>
    </row>
    <row r="35" spans="1:8" ht="24" customHeight="1">
      <c r="A35" s="34">
        <v>29</v>
      </c>
      <c r="B35" s="5" t="s">
        <v>52</v>
      </c>
      <c r="C35" s="31" t="s">
        <v>11</v>
      </c>
      <c r="D35" s="23">
        <v>2.8</v>
      </c>
      <c r="E35" s="23">
        <v>2.25</v>
      </c>
      <c r="F35" s="50">
        <v>5.1</v>
      </c>
      <c r="G35" s="46">
        <f t="shared" si="0"/>
        <v>15.2</v>
      </c>
      <c r="H35" s="4"/>
    </row>
    <row r="36" spans="1:8" ht="24" customHeight="1">
      <c r="A36" s="34">
        <v>30</v>
      </c>
      <c r="B36" s="5" t="s">
        <v>58</v>
      </c>
      <c r="C36" s="31"/>
      <c r="D36" s="23">
        <v>2</v>
      </c>
      <c r="E36" s="23">
        <v>4.5</v>
      </c>
      <c r="F36" s="50">
        <v>2.2</v>
      </c>
      <c r="G36" s="46">
        <f t="shared" si="0"/>
        <v>15.2</v>
      </c>
      <c r="H36" s="4"/>
    </row>
    <row r="37" spans="1:8" ht="24" customHeight="1">
      <c r="A37" s="34">
        <v>31</v>
      </c>
      <c r="B37" s="5" t="s">
        <v>17</v>
      </c>
      <c r="C37" s="31" t="s">
        <v>11</v>
      </c>
      <c r="D37" s="23">
        <v>2.3</v>
      </c>
      <c r="E37" s="23">
        <v>2.5</v>
      </c>
      <c r="F37" s="50">
        <v>4</v>
      </c>
      <c r="G37" s="46">
        <f t="shared" si="0"/>
        <v>13.6</v>
      </c>
      <c r="H37" s="4"/>
    </row>
    <row r="38" spans="1:8" ht="24" customHeight="1">
      <c r="A38" s="34">
        <v>32</v>
      </c>
      <c r="B38" s="5" t="s">
        <v>55</v>
      </c>
      <c r="C38" s="31"/>
      <c r="D38" s="23">
        <v>1.5</v>
      </c>
      <c r="E38" s="23">
        <v>3.5</v>
      </c>
      <c r="F38" s="50">
        <v>3.6</v>
      </c>
      <c r="G38" s="46">
        <f t="shared" si="0"/>
        <v>13.6</v>
      </c>
      <c r="H38" s="4"/>
    </row>
    <row r="39" spans="1:8" ht="24" customHeight="1">
      <c r="A39" s="34">
        <v>33</v>
      </c>
      <c r="B39" s="5" t="s">
        <v>57</v>
      </c>
      <c r="C39" s="31"/>
      <c r="D39" s="23">
        <v>2.5</v>
      </c>
      <c r="E39" s="23">
        <v>2.5</v>
      </c>
      <c r="F39" s="50">
        <v>3.4</v>
      </c>
      <c r="G39" s="48">
        <f t="shared" si="0"/>
        <v>13.4</v>
      </c>
      <c r="H39" s="4"/>
    </row>
    <row r="40" spans="1:8" ht="24" customHeight="1">
      <c r="A40" s="34">
        <v>34</v>
      </c>
      <c r="B40" s="5" t="s">
        <v>43</v>
      </c>
      <c r="C40" s="31" t="s">
        <v>11</v>
      </c>
      <c r="D40" s="23">
        <v>2.5</v>
      </c>
      <c r="E40" s="23">
        <v>2.5</v>
      </c>
      <c r="F40" s="50">
        <v>3.2</v>
      </c>
      <c r="G40" s="48">
        <f t="shared" si="0"/>
        <v>13.2</v>
      </c>
      <c r="H40" s="4"/>
    </row>
    <row r="41" spans="1:8" ht="24" customHeight="1">
      <c r="A41" s="34">
        <v>35</v>
      </c>
      <c r="B41" s="5" t="s">
        <v>39</v>
      </c>
      <c r="C41" s="31" t="s">
        <v>11</v>
      </c>
      <c r="D41" s="23">
        <v>2.5</v>
      </c>
      <c r="E41" s="23">
        <v>2</v>
      </c>
      <c r="F41" s="50">
        <v>4</v>
      </c>
      <c r="G41" s="48">
        <f t="shared" si="0"/>
        <v>13</v>
      </c>
      <c r="H41" s="4"/>
    </row>
    <row r="42" spans="1:8" ht="24" customHeight="1">
      <c r="A42" s="34">
        <v>36</v>
      </c>
      <c r="B42" s="5" t="s">
        <v>48</v>
      </c>
      <c r="C42" s="31"/>
      <c r="D42" s="23">
        <v>1.3</v>
      </c>
      <c r="E42" s="23">
        <v>3</v>
      </c>
      <c r="F42" s="50">
        <v>2.4</v>
      </c>
      <c r="G42" s="48">
        <f t="shared" si="0"/>
        <v>11</v>
      </c>
      <c r="H42" s="4"/>
    </row>
    <row r="43" spans="1:8" ht="24" customHeight="1">
      <c r="A43" s="34">
        <v>37</v>
      </c>
      <c r="B43" s="5" t="s">
        <v>61</v>
      </c>
      <c r="C43" s="31" t="s">
        <v>11</v>
      </c>
      <c r="D43" s="25">
        <v>1.3</v>
      </c>
      <c r="E43" s="25">
        <v>2.5</v>
      </c>
      <c r="F43" s="51">
        <v>3.2</v>
      </c>
      <c r="G43" s="48">
        <f t="shared" si="0"/>
        <v>10.799999999999999</v>
      </c>
      <c r="H43" s="4"/>
    </row>
    <row r="44" spans="1:8" ht="24" customHeight="1">
      <c r="A44" s="34">
        <v>38</v>
      </c>
      <c r="B44" s="5" t="s">
        <v>36</v>
      </c>
      <c r="C44" s="31"/>
      <c r="D44" s="25">
        <v>1</v>
      </c>
      <c r="E44" s="25">
        <v>2.5</v>
      </c>
      <c r="F44" s="51">
        <v>3.2</v>
      </c>
      <c r="G44" s="48">
        <f t="shared" si="0"/>
        <v>10.2</v>
      </c>
      <c r="H44" s="4"/>
    </row>
    <row r="45" spans="1:8" ht="24" customHeight="1">
      <c r="A45" s="34">
        <v>39</v>
      </c>
      <c r="B45" s="5" t="s">
        <v>42</v>
      </c>
      <c r="C45" s="31"/>
      <c r="D45" s="23">
        <v>1</v>
      </c>
      <c r="E45" s="23">
        <v>3</v>
      </c>
      <c r="F45" s="50">
        <v>1.6</v>
      </c>
      <c r="G45" s="48">
        <f t="shared" si="0"/>
        <v>9.6</v>
      </c>
      <c r="H45" s="4"/>
    </row>
    <row r="46" spans="1:8" ht="24" customHeight="1">
      <c r="A46" s="34">
        <v>40</v>
      </c>
      <c r="B46" s="5" t="s">
        <v>19</v>
      </c>
      <c r="C46" s="31"/>
      <c r="D46" s="23">
        <v>1.3</v>
      </c>
      <c r="E46" s="23">
        <v>2</v>
      </c>
      <c r="F46" s="50">
        <v>3</v>
      </c>
      <c r="G46" s="48">
        <f t="shared" si="0"/>
        <v>9.6</v>
      </c>
      <c r="H46" s="4"/>
    </row>
    <row r="47" spans="1:8" ht="24" customHeight="1">
      <c r="A47" s="34">
        <v>41</v>
      </c>
      <c r="B47" s="5" t="s">
        <v>33</v>
      </c>
      <c r="C47" s="31"/>
      <c r="D47" s="23">
        <v>1</v>
      </c>
      <c r="E47" s="23">
        <v>2</v>
      </c>
      <c r="F47" s="50">
        <v>3</v>
      </c>
      <c r="G47" s="48">
        <f t="shared" si="0"/>
        <v>9</v>
      </c>
      <c r="H47" s="4"/>
    </row>
    <row r="48" spans="1:8" ht="24" customHeight="1">
      <c r="A48" s="34">
        <v>42</v>
      </c>
      <c r="B48" s="5" t="s">
        <v>59</v>
      </c>
      <c r="C48" s="31"/>
      <c r="D48" s="23">
        <v>1.8</v>
      </c>
      <c r="E48" s="23">
        <v>1</v>
      </c>
      <c r="F48" s="50">
        <v>3.2</v>
      </c>
      <c r="G48" s="48">
        <f t="shared" si="0"/>
        <v>8.8</v>
      </c>
      <c r="H48" s="6"/>
    </row>
    <row r="49" spans="1:8" ht="24" customHeight="1">
      <c r="A49" s="34">
        <v>43</v>
      </c>
      <c r="B49" s="5" t="s">
        <v>60</v>
      </c>
      <c r="C49" s="31"/>
      <c r="D49" s="23">
        <v>1</v>
      </c>
      <c r="E49" s="23">
        <v>1.5</v>
      </c>
      <c r="F49" s="50">
        <v>2.8</v>
      </c>
      <c r="G49" s="48">
        <f t="shared" si="0"/>
        <v>7.8</v>
      </c>
      <c r="H49" s="6"/>
    </row>
    <row r="50" spans="1:8" ht="24" customHeight="1">
      <c r="A50" s="34">
        <v>44</v>
      </c>
      <c r="B50" s="5" t="s">
        <v>12</v>
      </c>
      <c r="C50" s="31"/>
      <c r="D50" s="23">
        <v>1.3</v>
      </c>
      <c r="E50" s="23">
        <v>1.5</v>
      </c>
      <c r="F50" s="50">
        <v>2</v>
      </c>
      <c r="G50" s="48">
        <f t="shared" si="0"/>
        <v>7.6</v>
      </c>
      <c r="H50" s="6"/>
    </row>
    <row r="51" spans="1:8" ht="24" customHeight="1">
      <c r="A51" s="34">
        <v>45</v>
      </c>
      <c r="B51" s="5" t="s">
        <v>46</v>
      </c>
      <c r="C51" s="31"/>
      <c r="D51" s="23">
        <v>0</v>
      </c>
      <c r="E51" s="23">
        <v>2</v>
      </c>
      <c r="F51" s="50">
        <v>3</v>
      </c>
      <c r="G51" s="48">
        <f t="shared" si="0"/>
        <v>7</v>
      </c>
      <c r="H51" s="6"/>
    </row>
    <row r="52" spans="1:8" ht="24" customHeight="1">
      <c r="A52" s="34">
        <v>46</v>
      </c>
      <c r="B52" s="5" t="s">
        <v>27</v>
      </c>
      <c r="C52" s="31"/>
      <c r="D52" s="23">
        <v>0.3</v>
      </c>
      <c r="E52" s="23">
        <v>1.5</v>
      </c>
      <c r="F52" s="50">
        <v>2.2</v>
      </c>
      <c r="G52" s="48">
        <f t="shared" si="0"/>
        <v>5.8</v>
      </c>
      <c r="H52" s="6"/>
    </row>
    <row r="53" spans="1:8" ht="24" customHeight="1">
      <c r="A53" s="34">
        <v>47</v>
      </c>
      <c r="B53" s="54" t="s">
        <v>29</v>
      </c>
      <c r="C53" s="55"/>
      <c r="D53" s="56">
        <v>0</v>
      </c>
      <c r="E53" s="56">
        <v>0.5</v>
      </c>
      <c r="F53" s="57">
        <v>1.8</v>
      </c>
      <c r="G53" s="58">
        <f t="shared" si="0"/>
        <v>2.8</v>
      </c>
      <c r="H53" s="59"/>
    </row>
    <row r="54" spans="1:8" ht="19.5" customHeight="1">
      <c r="A54" s="109" t="s">
        <v>78</v>
      </c>
      <c r="B54" s="109"/>
      <c r="C54" s="109"/>
      <c r="D54" s="61">
        <f>SUM(D7:D53)/47</f>
        <v>2.925531914893617</v>
      </c>
      <c r="E54" s="61">
        <f>SUM(E7:E53)/47</f>
        <v>3.7819148936170213</v>
      </c>
      <c r="F54" s="61">
        <f>SUM(F7:F53)/47</f>
        <v>3.9021276595744676</v>
      </c>
      <c r="G54" s="61">
        <f>SUM(G7:G53)/47</f>
        <v>17.317021276595742</v>
      </c>
      <c r="H54" s="60"/>
    </row>
    <row r="55" spans="1:8" ht="19.5" customHeight="1">
      <c r="A55" s="109" t="s">
        <v>79</v>
      </c>
      <c r="B55" s="109"/>
      <c r="C55" s="109"/>
      <c r="D55" s="23">
        <v>3.47</v>
      </c>
      <c r="E55" s="23">
        <v>3.81</v>
      </c>
      <c r="F55" s="23">
        <v>2.21</v>
      </c>
      <c r="G55" s="61">
        <f>SUM(G7:G54)/47</f>
        <v>17.685468537799906</v>
      </c>
      <c r="H55" s="62"/>
    </row>
    <row r="56" spans="1:8" ht="19.5" customHeight="1">
      <c r="A56" s="106" t="s">
        <v>80</v>
      </c>
      <c r="B56" s="107"/>
      <c r="C56" s="108"/>
      <c r="D56" s="63">
        <f>D54-D55</f>
        <v>-0.544468085106383</v>
      </c>
      <c r="E56" s="63">
        <f>E54-E55</f>
        <v>-0.028085106382978786</v>
      </c>
      <c r="F56" s="63">
        <f>F54-F55</f>
        <v>1.6921276595744676</v>
      </c>
      <c r="G56" s="63">
        <f>G54-G55</f>
        <v>-0.3684472612041638</v>
      </c>
      <c r="H56" s="62"/>
    </row>
    <row r="57" ht="19.5" customHeight="1">
      <c r="G57" s="64"/>
    </row>
    <row r="58" spans="1:8" ht="19.5" customHeight="1">
      <c r="A58" s="65" t="s">
        <v>81</v>
      </c>
      <c r="B58" s="66"/>
      <c r="C58" s="67"/>
      <c r="D58" s="68"/>
      <c r="E58" s="68"/>
      <c r="F58" s="68"/>
      <c r="G58" s="69">
        <f>SUMPRODUCT((G7:G53&gt;=25)*(G7:G53&lt;=50))</f>
        <v>5</v>
      </c>
      <c r="H58" s="70"/>
    </row>
    <row r="59" spans="1:8" ht="19.5" customHeight="1">
      <c r="A59" s="71" t="s">
        <v>82</v>
      </c>
      <c r="B59" s="72"/>
      <c r="C59" s="73"/>
      <c r="D59" s="74">
        <f>SUMPRODUCT((D7:D53&gt;=5)*(D7:D53&lt;=10))</f>
        <v>6</v>
      </c>
      <c r="E59" s="74">
        <f>SUMPRODUCT((E7:E53&gt;=5)*(E7:E53&lt;=10))</f>
        <v>18</v>
      </c>
      <c r="F59" s="74">
        <f>SUMPRODUCT((F7:F53&gt;=5)*(F7:F53&lt;=10))</f>
        <v>7</v>
      </c>
      <c r="G59" s="75"/>
      <c r="H59" s="75"/>
    </row>
    <row r="60" spans="1:8" ht="19.5" customHeight="1">
      <c r="A60" s="71" t="s">
        <v>83</v>
      </c>
      <c r="B60" s="72"/>
      <c r="C60" s="73"/>
      <c r="D60" s="76">
        <f>MAX(D7:D53)</f>
        <v>8.3</v>
      </c>
      <c r="E60" s="76">
        <f>MAX(E7:E53)</f>
        <v>7.25</v>
      </c>
      <c r="F60" s="76">
        <f>MAX(F7:F53)</f>
        <v>9.1</v>
      </c>
      <c r="G60" s="76">
        <f>MAX(G7:G53)</f>
        <v>35.6</v>
      </c>
      <c r="H60" s="77"/>
    </row>
    <row r="61" spans="1:8" ht="19.5" customHeight="1">
      <c r="A61" s="78" t="s">
        <v>84</v>
      </c>
      <c r="B61" s="79"/>
      <c r="C61" s="80"/>
      <c r="D61" s="81">
        <f>MIN(D7:D53)</f>
        <v>0</v>
      </c>
      <c r="E61" s="81">
        <f>MIN(E7:E53)</f>
        <v>0.5</v>
      </c>
      <c r="F61" s="81">
        <f>MIN(F7:F53)</f>
        <v>1.6</v>
      </c>
      <c r="G61" s="81">
        <f>MIN(G7:G53)</f>
        <v>2.8</v>
      </c>
      <c r="H61" s="82"/>
    </row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</sheetData>
  <mergeCells count="10">
    <mergeCell ref="A56:C56"/>
    <mergeCell ref="A54:C54"/>
    <mergeCell ref="A55:C55"/>
    <mergeCell ref="A2:H2"/>
    <mergeCell ref="A4:A5"/>
    <mergeCell ref="B4:B5"/>
    <mergeCell ref="C4:C5"/>
    <mergeCell ref="D4:G4"/>
    <mergeCell ref="H4:H5"/>
    <mergeCell ref="A3:H3"/>
  </mergeCells>
  <conditionalFormatting sqref="B47 B23">
    <cfRule type="expression" priority="1" dxfId="0" stopIfTrue="1">
      <formula>$A$26&lt;&gt;""</formula>
    </cfRule>
  </conditionalFormatting>
  <conditionalFormatting sqref="B45:B46 B20:B22">
    <cfRule type="expression" priority="2" dxfId="0" stopIfTrue="1">
      <formula>#REF!&lt;&gt;""</formula>
    </cfRule>
  </conditionalFormatting>
  <conditionalFormatting sqref="B43 B18">
    <cfRule type="expression" priority="3" dxfId="0" stopIfTrue="1">
      <formula>$A$28&lt;&gt;""</formula>
    </cfRule>
  </conditionalFormatting>
  <conditionalFormatting sqref="B44 B19">
    <cfRule type="expression" priority="4" dxfId="0" stopIfTrue="1">
      <formula>$A$29&lt;&gt;""</formula>
    </cfRule>
  </conditionalFormatting>
  <conditionalFormatting sqref="B41 B16">
    <cfRule type="expression" priority="5" dxfId="0" stopIfTrue="1">
      <formula>$A$22&lt;&gt;""</formula>
    </cfRule>
  </conditionalFormatting>
  <conditionalFormatting sqref="B53 B39 B25 B15:C15">
    <cfRule type="expression" priority="6" dxfId="0" stopIfTrue="1">
      <formula>$A$19&lt;&gt;""</formula>
    </cfRule>
  </conditionalFormatting>
  <conditionalFormatting sqref="C53 B50:C50 C45:C49 C43 B32:C32 C35:C36 B26:C26 C27:C30 C38 C13:C14 B8:C8 C9:C11 C16:C25">
    <cfRule type="expression" priority="7" dxfId="0" stopIfTrue="1">
      <formula>$A$9&lt;&gt;""</formula>
    </cfRule>
  </conditionalFormatting>
  <conditionalFormatting sqref="B48 C39:C42 C44 C51:C52 B31:C31 C33:C34 C37 B24 B7:C7">
    <cfRule type="expression" priority="8" dxfId="0" stopIfTrue="1">
      <formula>$A$5&lt;&gt;""</formula>
    </cfRule>
  </conditionalFormatting>
  <conditionalFormatting sqref="B42 B29 B38 B14">
    <cfRule type="expression" priority="9" dxfId="0" stopIfTrue="1">
      <formula>$A$18&lt;&gt;""</formula>
    </cfRule>
  </conditionalFormatting>
  <conditionalFormatting sqref="B49 B40 B30">
    <cfRule type="expression" priority="10" dxfId="0" stopIfTrue="1">
      <formula>$A$20&lt;&gt;""</formula>
    </cfRule>
  </conditionalFormatting>
  <conditionalFormatting sqref="B51 B35">
    <cfRule type="expression" priority="11" dxfId="0" stopIfTrue="1">
      <formula>$A$12&lt;&gt;""</formula>
    </cfRule>
  </conditionalFormatting>
  <conditionalFormatting sqref="B52">
    <cfRule type="expression" priority="12" dxfId="0" stopIfTrue="1">
      <formula>$A$16&lt;&gt;""</formula>
    </cfRule>
  </conditionalFormatting>
  <conditionalFormatting sqref="B36 B12:C12">
    <cfRule type="expression" priority="13" dxfId="0" stopIfTrue="1">
      <formula>$A$14&lt;&gt;""</formula>
    </cfRule>
  </conditionalFormatting>
  <conditionalFormatting sqref="B34 B27 B10">
    <cfRule type="expression" priority="14" dxfId="0" stopIfTrue="1">
      <formula>$A$11&lt;&gt;""</formula>
    </cfRule>
  </conditionalFormatting>
  <conditionalFormatting sqref="B37 B28">
    <cfRule type="expression" priority="15" dxfId="0" stopIfTrue="1">
      <formula>$A$15&lt;&gt;""</formula>
    </cfRule>
  </conditionalFormatting>
  <conditionalFormatting sqref="B33 B9">
    <cfRule type="expression" priority="16" dxfId="0" stopIfTrue="1">
      <formula>$A$7&lt;&gt;""</formula>
    </cfRule>
  </conditionalFormatting>
  <conditionalFormatting sqref="B13 B17">
    <cfRule type="expression" priority="17" dxfId="0" stopIfTrue="1">
      <formula>$A$17&lt;&gt;""</formula>
    </cfRule>
  </conditionalFormatting>
  <conditionalFormatting sqref="B11">
    <cfRule type="expression" priority="18" dxfId="0" stopIfTrue="1">
      <formula>$A$13&lt;&gt;""</formula>
    </cfRule>
  </conditionalFormatting>
  <printOptions/>
  <pageMargins left="0.75" right="0.52" top="0.68" bottom="0.67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2"/>
  <sheetViews>
    <sheetView tabSelected="1" workbookViewId="0" topLeftCell="A1">
      <selection activeCell="E15" sqref="E15"/>
    </sheetView>
  </sheetViews>
  <sheetFormatPr defaultColWidth="9.00390625" defaultRowHeight="15.75"/>
  <cols>
    <col min="1" max="1" width="6.125" style="0" customWidth="1"/>
    <col min="2" max="2" width="19.125" style="0" customWidth="1"/>
    <col min="3" max="3" width="7.875" style="0" customWidth="1"/>
    <col min="4" max="6" width="8.625" style="0" customWidth="1"/>
    <col min="7" max="8" width="8.625" style="49" customWidth="1"/>
  </cols>
  <sheetData>
    <row r="1" spans="1:27" ht="24" customHeight="1">
      <c r="A1" s="117" t="s">
        <v>0</v>
      </c>
      <c r="B1" s="117"/>
      <c r="C1" s="117"/>
      <c r="D1" s="38"/>
      <c r="E1" s="38"/>
      <c r="F1" s="38"/>
      <c r="G1" s="44"/>
      <c r="H1" s="44"/>
      <c r="I1" s="38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52.5" customHeight="1">
      <c r="A2" s="111" t="s">
        <v>85</v>
      </c>
      <c r="B2" s="112"/>
      <c r="C2" s="112"/>
      <c r="D2" s="112"/>
      <c r="E2" s="112"/>
      <c r="F2" s="112"/>
      <c r="G2" s="112"/>
      <c r="H2" s="112"/>
      <c r="I2" s="11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24" customHeight="1">
      <c r="A3" s="104" t="s">
        <v>72</v>
      </c>
      <c r="B3" s="104"/>
      <c r="C3" s="104"/>
      <c r="D3" s="104"/>
      <c r="E3" s="104"/>
      <c r="F3" s="104"/>
      <c r="G3" s="104"/>
      <c r="H3" s="104"/>
      <c r="I3" s="104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9" ht="24" customHeight="1">
      <c r="A4" s="84" t="s">
        <v>2</v>
      </c>
      <c r="B4" s="84" t="s">
        <v>3</v>
      </c>
      <c r="C4" s="84" t="s">
        <v>4</v>
      </c>
      <c r="D4" s="84" t="s">
        <v>5</v>
      </c>
      <c r="E4" s="110"/>
      <c r="F4" s="110"/>
      <c r="G4" s="110"/>
      <c r="H4" s="89" t="s">
        <v>88</v>
      </c>
      <c r="I4" s="84" t="s">
        <v>89</v>
      </c>
    </row>
    <row r="5" spans="1:9" ht="24" customHeight="1">
      <c r="A5" s="110"/>
      <c r="B5" s="110"/>
      <c r="C5" s="110"/>
      <c r="D5" s="33" t="s">
        <v>7</v>
      </c>
      <c r="E5" s="33" t="s">
        <v>8</v>
      </c>
      <c r="F5" s="33" t="s">
        <v>9</v>
      </c>
      <c r="G5" s="45" t="s">
        <v>10</v>
      </c>
      <c r="H5" s="91"/>
      <c r="I5" s="110"/>
    </row>
    <row r="6" spans="1:9" ht="24" customHeight="1">
      <c r="A6" s="34">
        <v>1</v>
      </c>
      <c r="B6" s="10" t="s">
        <v>22</v>
      </c>
      <c r="C6" s="11" t="s">
        <v>11</v>
      </c>
      <c r="D6" s="23">
        <v>8.3</v>
      </c>
      <c r="E6" s="23">
        <v>6</v>
      </c>
      <c r="F6" s="50">
        <v>7</v>
      </c>
      <c r="G6" s="46">
        <f>F6+E6*2+D6*2</f>
        <v>35.6</v>
      </c>
      <c r="H6" s="45">
        <v>50000</v>
      </c>
      <c r="I6" s="34"/>
    </row>
    <row r="7" spans="1:9" ht="24" customHeight="1">
      <c r="A7" s="34">
        <v>2</v>
      </c>
      <c r="B7" s="10" t="s">
        <v>41</v>
      </c>
      <c r="C7" s="11" t="s">
        <v>11</v>
      </c>
      <c r="D7" s="23">
        <v>6</v>
      </c>
      <c r="E7" s="23">
        <v>5.75</v>
      </c>
      <c r="F7" s="50">
        <v>9.1</v>
      </c>
      <c r="G7" s="46">
        <f>F7+E7*2+D7*2</f>
        <v>32.6</v>
      </c>
      <c r="H7" s="45">
        <v>50000</v>
      </c>
      <c r="I7" s="34"/>
    </row>
    <row r="8" spans="1:9" ht="24" customHeight="1">
      <c r="A8" s="34">
        <v>3</v>
      </c>
      <c r="B8" s="10" t="s">
        <v>23</v>
      </c>
      <c r="C8" s="11" t="s">
        <v>11</v>
      </c>
      <c r="D8" s="23">
        <v>4</v>
      </c>
      <c r="E8" s="23">
        <v>7.25</v>
      </c>
      <c r="F8" s="50">
        <v>7</v>
      </c>
      <c r="G8" s="46">
        <f>F8+E8*2+D8*2</f>
        <v>29.5</v>
      </c>
      <c r="H8" s="45">
        <v>50000</v>
      </c>
      <c r="I8" s="34"/>
    </row>
    <row r="9" spans="1:9" ht="24" customHeight="1">
      <c r="A9" s="115" t="s">
        <v>10</v>
      </c>
      <c r="B9" s="115"/>
      <c r="C9" s="115"/>
      <c r="D9" s="115"/>
      <c r="E9" s="115"/>
      <c r="F9" s="115"/>
      <c r="G9" s="115"/>
      <c r="H9" s="45">
        <f>SUM(H6:H8)</f>
        <v>150000</v>
      </c>
      <c r="I9" s="34"/>
    </row>
    <row r="10" spans="1:9" ht="19.5" customHeight="1">
      <c r="A10" s="116" t="s">
        <v>90</v>
      </c>
      <c r="B10" s="116"/>
      <c r="C10" s="116"/>
      <c r="D10" s="116"/>
      <c r="E10" s="116"/>
      <c r="F10" s="116"/>
      <c r="G10" s="116"/>
      <c r="H10" s="116"/>
      <c r="I10" s="116"/>
    </row>
    <row r="11" spans="4:9" ht="19.5" customHeight="1">
      <c r="D11" s="113" t="s">
        <v>86</v>
      </c>
      <c r="E11" s="113"/>
      <c r="F11" s="113"/>
      <c r="G11" s="113"/>
      <c r="H11" s="113"/>
      <c r="I11" s="113"/>
    </row>
    <row r="12" spans="4:9" ht="19.5" customHeight="1">
      <c r="D12" s="114" t="s">
        <v>87</v>
      </c>
      <c r="E12" s="114"/>
      <c r="F12" s="114"/>
      <c r="G12" s="114"/>
      <c r="H12" s="114"/>
      <c r="I12" s="114"/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</sheetData>
  <mergeCells count="13">
    <mergeCell ref="A1:C1"/>
    <mergeCell ref="D11:I11"/>
    <mergeCell ref="D12:I12"/>
    <mergeCell ref="H4:H5"/>
    <mergeCell ref="A9:G9"/>
    <mergeCell ref="A10:I10"/>
    <mergeCell ref="A2:I2"/>
    <mergeCell ref="A4:A5"/>
    <mergeCell ref="B4:B5"/>
    <mergeCell ref="C4:C5"/>
    <mergeCell ref="D4:G4"/>
    <mergeCell ref="I4:I5"/>
    <mergeCell ref="A3:I3"/>
  </mergeCells>
  <conditionalFormatting sqref="B7:C7 C8">
    <cfRule type="expression" priority="1" dxfId="0" stopIfTrue="1">
      <formula>$A$8&lt;&gt;""</formula>
    </cfRule>
  </conditionalFormatting>
  <conditionalFormatting sqref="B6:C6">
    <cfRule type="expression" priority="2" dxfId="0" stopIfTrue="1">
      <formula>$A$5&lt;&gt;""</formula>
    </cfRule>
  </conditionalFormatting>
  <conditionalFormatting sqref="B8">
    <cfRule type="expression" priority="3" dxfId="0" stopIfTrue="1">
      <formula>$A$6&lt;&gt;""</formula>
    </cfRule>
  </conditionalFormatting>
  <printOptions/>
  <pageMargins left="0.75" right="0.33" top="0.68" bottom="0.67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2017-11-18T08:04:32Z</cp:lastPrinted>
  <dcterms:created xsi:type="dcterms:W3CDTF">2017-10-09T03:13:15Z</dcterms:created>
  <dcterms:modified xsi:type="dcterms:W3CDTF">2017-11-18T08:04:36Z</dcterms:modified>
  <cp:category/>
  <cp:version/>
  <cp:contentType/>
  <cp:contentStatus/>
</cp:coreProperties>
</file>